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p2k3Sol7F9n99PEwXYmghPhojupT2X1cXPz/y0Ta0AY="/>
    </ext>
  </extLst>
</workbook>
</file>

<file path=xl/sharedStrings.xml><?xml version="1.0" encoding="utf-8"?>
<sst xmlns="http://schemas.openxmlformats.org/spreadsheetml/2006/main" count="83" uniqueCount="40">
  <si>
    <t>Volunteer West Virginia Planning Grant Budget Worksheet</t>
  </si>
  <si>
    <t>All budget items should be described in the narrative. Budget should provide enough information for staff to know how calculations were reached. You can request up to $50,000 in the CNCS Share. The Grantee Share must equal 24% of the total budget to meet the match requirement.</t>
  </si>
  <si>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</si>
  <si>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</si>
  <si>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</si>
  <si>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</si>
  <si>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</si>
  <si>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</si>
  <si>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</si>
  <si>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</si>
  <si>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</si>
  <si>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</si>
  <si>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rPr>
        <rFont val="Calibri"/>
        <b/>
        <color theme="1"/>
        <sz val="11.0"/>
      </rPr>
      <t>B. Personnel Fringe Benefits</t>
    </r>
    <r>
      <rPr>
        <rFont val="Calibri"/>
        <b/>
        <color theme="1"/>
        <sz val="8.0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</si>
  <si>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</si>
  <si>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</si>
  <si>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</si>
  <si>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E. Supplies (any item over $1,000 must be individually listed)</t>
  </si>
  <si>
    <t>Item</t>
  </si>
  <si>
    <t xml:space="preserve">F. Contractual and Consultant Services </t>
  </si>
  <si>
    <t>Daily Rate</t>
  </si>
  <si>
    <t>G. 1. Staff Training</t>
  </si>
  <si>
    <r>
      <rPr>
        <rFont val="Calibri"/>
        <b/>
        <color theme="1"/>
        <sz val="11.0"/>
      </rPr>
      <t xml:space="preserve">I. Other Program Operating Costs </t>
    </r>
    <r>
      <rPr>
        <rFont val="Calibri"/>
        <b/>
        <color theme="1"/>
        <sz val="8.0"/>
      </rPr>
      <t>(allowable costs typically include background checks, office rental, utilities)</t>
    </r>
  </si>
  <si>
    <t>Section Totals</t>
  </si>
  <si>
    <t>Percentage</t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</si>
  <si>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</si>
  <si>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t>A.  Corporation Fixed Percentage (do not enter in eGrants budget if claiming a federally approved indirect cost rate or 10% de minimus)</t>
  </si>
  <si>
    <r>
      <rPr>
        <rFont val="Calibri"/>
        <color theme="1"/>
        <sz val="11.0"/>
      </rPr>
      <t>Fixed Administrative Costs - Grantee</t>
    </r>
    <r>
      <rPr>
        <rFont val="Calibri"/>
        <b/>
        <color theme="1"/>
        <sz val="8.0"/>
      </rPr>
      <t xml:space="preserve"> </t>
    </r>
  </si>
  <si>
    <t>CNCS share = (CNCS Share Section I  X .0526) X .8
Grantee Share  = Total Section I X .10</t>
  </si>
  <si>
    <r>
      <rPr>
        <rFont val="Calibri"/>
        <color theme="1"/>
        <sz val="11.0"/>
      </rPr>
      <t xml:space="preserve">Fixed Administrative Costs - Commission  </t>
    </r>
    <r>
      <rPr>
        <rFont val="Calibri"/>
        <color theme="1"/>
        <sz val="8.0"/>
      </rPr>
      <t>(Volunteer WV retains administrative costs of 1% of the total federal grant)</t>
    </r>
  </si>
  <si>
    <t>CNCS share = ((CNCS Share Section I) X .0526) X .2</t>
  </si>
  <si>
    <t xml:space="preserve">These totals are only valid if you are using section III. A. for a CNCS Fixed Administrative Percentage. If claiming a federally approved indirect cost rate contact Volunteer West Virginia. </t>
  </si>
  <si>
    <t>Budget Totals</t>
  </si>
  <si>
    <t>If your organizaiton has a federally approved in-direct cost rate or uses the 10% de minimus, please email americorpsgrants@wv.gov</t>
  </si>
  <si>
    <t>* The commission elects to retain a share of the 5% of federal funds available to programs  for administrative expenses (1% of the total grant). See Budget Insructions for full details.  This budget reflects using factor of 0.0526 X Sec. I and Sec. II. Allocation between commission and program shares:
([Section I] + [ Section II} x 0.0526 x (0.20) = Commission share
([Section I] + [ Section II} x 0.0526 x (0.80) = Subgrantee share</t>
  </si>
  <si>
    <r>
      <rPr>
        <rFont val="Calibri"/>
        <b/>
        <color theme="1"/>
        <sz val="11.0"/>
      </rPr>
      <t xml:space="preserve">Source of Match/Funds </t>
    </r>
    <r>
      <rPr>
        <rFont val="Calibri"/>
        <b/>
        <color theme="1"/>
        <sz val="8.0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</si>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</sst>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2">
    <font>
      <sz val="11.0"/>
      <color theme="1"/>
      <name val="Calibri"/>
      <scheme val="minor"/>
    </font>
    <font>
      <b/>
      <sz val="12.0"/>
      <color theme="1"/>
      <name val="Arial"/>
    </font>
    <font>
      <sz val="11.0"/>
      <color theme="1"/>
      <name val="Calibri"/>
    </font>
    <font/>
    <font>
      <b/>
      <sz val="11.0"/>
      <color theme="1"/>
      <name val="Calibri"/>
    </font>
    <font>
      <b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sz val="10.0"/>
      <color theme="1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sz val="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</fills>
  <borders count="1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1" fillId="0" fontId="2" numFmtId="0" xfId="0" applyAlignment="1" applyBorder="1" applyFont="1">
      <alignment horizontal="center" shrinkToFit="0" wrapText="1"/>
    </xf>
    <xf borderId="1" fillId="0" fontId="3" numFmtId="0" xfId="0" applyBorder="1" applyFont="1"/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2" fillId="2" fontId="4" numFmtId="0" xfId="0" applyAlignment="1" applyBorder="1" applyFill="1" applyFont="1">
      <alignment horizontal="left"/>
    </xf>
    <xf borderId="3" fillId="0" fontId="3" numFmtId="0" xfId="0" applyBorder="1" applyFont="1"/>
    <xf borderId="4" fillId="0" fontId="3" numFmtId="0" xfId="0" applyBorder="1" applyFont="1"/>
    <xf borderId="5" fillId="0" fontId="2" numFmtId="0" xfId="0" applyBorder="1" applyFont="1"/>
    <xf borderId="2" fillId="3" fontId="5" numFmtId="0" xfId="0" applyAlignment="1" applyBorder="1" applyFill="1" applyFont="1">
      <alignment horizontal="left"/>
    </xf>
    <xf borderId="2" fillId="4" fontId="4" numFmtId="0" xfId="0" applyAlignment="1" applyBorder="1" applyFill="1" applyFont="1">
      <alignment horizontal="center"/>
    </xf>
    <xf borderId="6" fillId="4" fontId="4" numFmtId="0" xfId="0" applyAlignment="1" applyBorder="1" applyFont="1">
      <alignment horizontal="center"/>
    </xf>
    <xf borderId="2" fillId="0" fontId="2" numFmtId="0" xfId="0" applyAlignment="1" applyBorder="1" applyFont="1">
      <alignment horizontal="left" shrinkToFit="0" wrapText="1"/>
    </xf>
    <xf borderId="6" fillId="0" fontId="2" numFmtId="1" xfId="0" applyAlignment="1" applyBorder="1" applyFont="1" applyNumberFormat="1">
      <alignment horizontal="center"/>
    </xf>
    <xf borderId="6" fillId="0" fontId="2" numFmtId="164" xfId="0" applyAlignment="1" applyBorder="1" applyFont="1" applyNumberFormat="1">
      <alignment horizontal="right"/>
    </xf>
    <xf borderId="6" fillId="0" fontId="2" numFmtId="10" xfId="0" applyBorder="1" applyFont="1" applyNumberFormat="1"/>
    <xf borderId="6" fillId="0" fontId="2" numFmtId="164" xfId="0" applyAlignment="1" applyBorder="1" applyFont="1" applyNumberFormat="1">
      <alignment horizontal="right" readingOrder="0"/>
    </xf>
    <xf borderId="6" fillId="0" fontId="2" numFmtId="164" xfId="0" applyBorder="1" applyFont="1" applyNumberFormat="1"/>
    <xf borderId="2" fillId="0" fontId="6" numFmtId="0" xfId="0" applyAlignment="1" applyBorder="1" applyFont="1">
      <alignment horizontal="left" shrinkToFit="0" wrapText="1"/>
    </xf>
    <xf borderId="2" fillId="2" fontId="4" numFmtId="0" xfId="0" applyAlignment="1" applyBorder="1" applyFont="1">
      <alignment horizontal="right"/>
    </xf>
    <xf borderId="6" fillId="0" fontId="4" numFmtId="1" xfId="0" applyAlignment="1" applyBorder="1" applyFont="1" applyNumberFormat="1">
      <alignment horizontal="center"/>
    </xf>
    <xf borderId="6" fillId="0" fontId="4" numFmtId="164" xfId="0" applyBorder="1" applyFont="1" applyNumberFormat="1"/>
    <xf borderId="6" fillId="2" fontId="4" numFmtId="0" xfId="0" applyBorder="1" applyFont="1"/>
    <xf borderId="2" fillId="4" fontId="4" numFmtId="0" xfId="0" applyAlignment="1" applyBorder="1" applyFont="1">
      <alignment horizontal="left"/>
    </xf>
    <xf borderId="2" fillId="0" fontId="2" numFmtId="3" xfId="0" applyAlignment="1" applyBorder="1" applyFont="1" applyNumberFormat="1">
      <alignment horizontal="left" shrinkToFit="0" wrapText="1"/>
    </xf>
    <xf borderId="2" fillId="5" fontId="4" numFmtId="0" xfId="0" applyAlignment="1" applyBorder="1" applyFill="1" applyFont="1">
      <alignment horizontal="right"/>
    </xf>
    <xf borderId="6" fillId="5" fontId="4" numFmtId="164" xfId="0" applyAlignment="1" applyBorder="1" applyFont="1" applyNumberFormat="1">
      <alignment readingOrder="0"/>
    </xf>
    <xf borderId="6" fillId="5" fontId="4" numFmtId="164" xfId="0" applyBorder="1" applyFont="1" applyNumberFormat="1"/>
    <xf borderId="6" fillId="5" fontId="4" numFmtId="9" xfId="0" applyBorder="1" applyFont="1" applyNumberFormat="1"/>
    <xf borderId="3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 shrinkToFit="0" wrapText="1"/>
    </xf>
    <xf borderId="2" fillId="6" fontId="4" numFmtId="0" xfId="0" applyAlignment="1" applyBorder="1" applyFill="1" applyFont="1">
      <alignment horizontal="left" shrinkToFit="0" wrapText="1"/>
    </xf>
    <xf borderId="2" fillId="3" fontId="7" numFmtId="0" xfId="0" applyAlignment="1" applyBorder="1" applyFont="1">
      <alignment horizontal="left"/>
    </xf>
    <xf borderId="2" fillId="0" fontId="2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left" shrinkToFit="0" wrapText="1"/>
    </xf>
    <xf borderId="6" fillId="3" fontId="2" numFmtId="164" xfId="0" applyAlignment="1" applyBorder="1" applyFont="1" applyNumberFormat="1">
      <alignment horizontal="right"/>
    </xf>
    <xf borderId="7" fillId="6" fontId="2" numFmtId="0" xfId="0" applyAlignment="1" applyBorder="1" applyFont="1">
      <alignment horizontal="center" shrinkToFit="0" vertical="top" wrapText="1"/>
    </xf>
    <xf borderId="8" fillId="0" fontId="3" numFmtId="0" xfId="0" applyBorder="1" applyFont="1"/>
    <xf borderId="9" fillId="0" fontId="3" numFmtId="0" xfId="0" applyBorder="1" applyFont="1"/>
    <xf borderId="10" fillId="5" fontId="4" numFmtId="0" xfId="0" applyAlignment="1" applyBorder="1" applyFont="1">
      <alignment horizontal="right"/>
    </xf>
    <xf borderId="11" fillId="0" fontId="3" numFmtId="0" xfId="0" applyBorder="1" applyFont="1"/>
    <xf borderId="12" fillId="0" fontId="3" numFmtId="0" xfId="0" applyBorder="1" applyFont="1"/>
    <xf borderId="10" fillId="7" fontId="9" numFmtId="0" xfId="0" applyAlignment="1" applyBorder="1" applyFill="1" applyFont="1">
      <alignment horizontal="right"/>
    </xf>
    <xf borderId="6" fillId="7" fontId="4" numFmtId="164" xfId="0" applyBorder="1" applyFont="1" applyNumberFormat="1"/>
    <xf borderId="6" fillId="7" fontId="4" numFmtId="9" xfId="0" applyBorder="1" applyFont="1" applyNumberForma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5" fontId="9" numFmtId="0" xfId="0" applyAlignment="1" applyBorder="1" applyFont="1">
      <alignment horizontal="right"/>
    </xf>
    <xf borderId="17" fillId="0" fontId="3" numFmtId="0" xfId="0" applyBorder="1" applyFont="1"/>
    <xf borderId="18" fillId="5" fontId="4" numFmtId="2" xfId="0" applyBorder="1" applyFont="1" applyNumberFormat="1"/>
    <xf borderId="18" fillId="5" fontId="9" numFmtId="0" xfId="0" applyAlignment="1" applyBorder="1" applyFont="1">
      <alignment horizontal="right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 shrinkToFit="0" wrapText="1"/>
    </xf>
    <xf borderId="6" fillId="4" fontId="4" numFmtId="0" xfId="0" applyBorder="1" applyFont="1"/>
    <xf borderId="2" fillId="0" fontId="2" numFmtId="0" xfId="0" applyAlignment="1" applyBorder="1" applyFont="1">
      <alignment shrinkToFit="0" wrapText="1"/>
    </xf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9.14"/>
    <col customWidth="1" min="3" max="3" width="13.43"/>
    <col customWidth="1" min="4" max="5" width="12.71"/>
    <col customWidth="1" min="6" max="8" width="13.29"/>
    <col customWidth="1" min="9" max="26" width="9.14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5.0" customHeight="1">
      <c r="A2" s="3" t="s">
        <v>1</v>
      </c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2</v>
      </c>
      <c r="B3" s="8"/>
      <c r="C3" s="8"/>
      <c r="D3" s="8"/>
      <c r="E3" s="8"/>
      <c r="F3" s="8"/>
      <c r="G3" s="8"/>
      <c r="H3" s="9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1" t="s">
        <v>3</v>
      </c>
      <c r="B4" s="8"/>
      <c r="C4" s="8"/>
      <c r="D4" s="8"/>
      <c r="E4" s="8"/>
      <c r="F4" s="8"/>
      <c r="G4" s="8"/>
      <c r="H4" s="9"/>
      <c r="I4" s="1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2" t="s">
        <v>4</v>
      </c>
      <c r="B5" s="9"/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0.0" customHeight="1">
      <c r="A6" s="14"/>
      <c r="B6" s="9"/>
      <c r="C6" s="15"/>
      <c r="D6" s="16"/>
      <c r="E6" s="17"/>
      <c r="F6" s="18">
        <v>47858.0</v>
      </c>
      <c r="G6" s="18">
        <v>22522.0</v>
      </c>
      <c r="H6" s="19">
        <f t="shared" ref="H6:H14" si="1">+F6+G6</f>
        <v>70380</v>
      </c>
      <c r="I6" s="1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20"/>
      <c r="B7" s="9"/>
      <c r="C7" s="15"/>
      <c r="D7" s="16"/>
      <c r="E7" s="17"/>
      <c r="F7" s="18">
        <v>33786.0</v>
      </c>
      <c r="G7" s="18">
        <v>15899.0</v>
      </c>
      <c r="H7" s="19">
        <f t="shared" si="1"/>
        <v>49685</v>
      </c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20"/>
      <c r="B8" s="9"/>
      <c r="C8" s="15"/>
      <c r="D8" s="16"/>
      <c r="E8" s="17"/>
      <c r="F8" s="18">
        <v>8629.0</v>
      </c>
      <c r="G8" s="18">
        <v>4061.0</v>
      </c>
      <c r="H8" s="19">
        <f t="shared" si="1"/>
        <v>12690</v>
      </c>
      <c r="I8" s="1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20"/>
      <c r="B9" s="9"/>
      <c r="C9" s="15"/>
      <c r="D9" s="16"/>
      <c r="E9" s="17"/>
      <c r="F9" s="16"/>
      <c r="G9" s="16"/>
      <c r="H9" s="19">
        <f t="shared" si="1"/>
        <v>0</v>
      </c>
      <c r="I9" s="1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20"/>
      <c r="B10" s="9"/>
      <c r="C10" s="15"/>
      <c r="D10" s="16"/>
      <c r="E10" s="17"/>
      <c r="F10" s="18">
        <v>30535.0</v>
      </c>
      <c r="G10" s="18">
        <v>14370.0</v>
      </c>
      <c r="H10" s="19">
        <f t="shared" si="1"/>
        <v>44905</v>
      </c>
      <c r="I10" s="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20"/>
      <c r="B11" s="9"/>
      <c r="C11" s="15"/>
      <c r="D11" s="16"/>
      <c r="E11" s="17"/>
      <c r="F11" s="18">
        <v>40610.0</v>
      </c>
      <c r="G11" s="18">
        <v>19110.0</v>
      </c>
      <c r="H11" s="19">
        <f t="shared" si="1"/>
        <v>59720</v>
      </c>
      <c r="I11" s="1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20"/>
      <c r="B12" s="9"/>
      <c r="C12" s="15"/>
      <c r="D12" s="16"/>
      <c r="E12" s="17"/>
      <c r="F12" s="16"/>
      <c r="G12" s="16"/>
      <c r="H12" s="19">
        <f t="shared" si="1"/>
        <v>0</v>
      </c>
      <c r="I12" s="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20"/>
      <c r="B13" s="9"/>
      <c r="C13" s="15"/>
      <c r="D13" s="16"/>
      <c r="E13" s="17"/>
      <c r="F13" s="16"/>
      <c r="G13" s="16"/>
      <c r="H13" s="19">
        <f t="shared" si="1"/>
        <v>0</v>
      </c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20"/>
      <c r="B14" s="9"/>
      <c r="C14" s="15"/>
      <c r="D14" s="16"/>
      <c r="E14" s="17"/>
      <c r="F14" s="16"/>
      <c r="G14" s="16"/>
      <c r="H14" s="19">
        <f t="shared" si="1"/>
        <v>0</v>
      </c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1" t="s">
        <v>11</v>
      </c>
      <c r="B15" s="9"/>
      <c r="C15" s="22">
        <f t="shared" ref="C15:D15" si="2">SUM(C6:C14)</f>
        <v>0</v>
      </c>
      <c r="D15" s="23">
        <f t="shared" si="2"/>
        <v>0</v>
      </c>
      <c r="E15" s="24"/>
      <c r="F15" s="23">
        <f>ROUND(SUM(F6:F14),0)</f>
        <v>161418</v>
      </c>
      <c r="G15" s="23">
        <f t="shared" ref="G15:H15" si="3">SUM(G6:G14)</f>
        <v>75962</v>
      </c>
      <c r="H15" s="23">
        <f t="shared" si="3"/>
        <v>237380</v>
      </c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7" t="s">
        <v>12</v>
      </c>
      <c r="B16" s="8"/>
      <c r="C16" s="8"/>
      <c r="D16" s="8"/>
      <c r="E16" s="8"/>
      <c r="F16" s="8"/>
      <c r="G16" s="8"/>
      <c r="H16" s="9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5" t="s">
        <v>13</v>
      </c>
      <c r="B17" s="9"/>
      <c r="C17" s="25" t="s">
        <v>14</v>
      </c>
      <c r="D17" s="8"/>
      <c r="E17" s="9"/>
      <c r="F17" s="13" t="s">
        <v>8</v>
      </c>
      <c r="G17" s="13" t="s">
        <v>9</v>
      </c>
      <c r="H17" s="13" t="s">
        <v>10</v>
      </c>
      <c r="I17" s="1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4"/>
      <c r="B18" s="9"/>
      <c r="C18" s="14"/>
      <c r="D18" s="8"/>
      <c r="E18" s="9"/>
      <c r="F18" s="18">
        <v>18918.0</v>
      </c>
      <c r="G18" s="18">
        <v>8903.0</v>
      </c>
      <c r="H18" s="19">
        <f t="shared" ref="H18:H22" si="4">+F18+G18</f>
        <v>27821</v>
      </c>
      <c r="I18" s="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14"/>
      <c r="B19" s="9"/>
      <c r="C19" s="14"/>
      <c r="D19" s="8"/>
      <c r="E19" s="9"/>
      <c r="F19" s="18">
        <v>12348.0</v>
      </c>
      <c r="G19" s="18">
        <v>5811.0</v>
      </c>
      <c r="H19" s="19">
        <f t="shared" si="4"/>
        <v>18159</v>
      </c>
      <c r="I19" s="1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14"/>
      <c r="B20" s="9"/>
      <c r="C20" s="14"/>
      <c r="D20" s="8"/>
      <c r="E20" s="9"/>
      <c r="F20" s="18">
        <v>2550.0</v>
      </c>
      <c r="G20" s="18">
        <v>1200.0</v>
      </c>
      <c r="H20" s="19">
        <f t="shared" si="4"/>
        <v>3750</v>
      </c>
      <c r="I20" s="1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4"/>
      <c r="B21" s="9"/>
      <c r="C21" s="26"/>
      <c r="D21" s="8"/>
      <c r="E21" s="9"/>
      <c r="F21" s="18">
        <v>12913.0</v>
      </c>
      <c r="G21" s="18">
        <v>6077.0</v>
      </c>
      <c r="H21" s="19">
        <f t="shared" si="4"/>
        <v>18990</v>
      </c>
      <c r="I21" s="1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62.25" customHeight="1">
      <c r="A22" s="14"/>
      <c r="B22" s="9"/>
      <c r="C22" s="14"/>
      <c r="D22" s="8"/>
      <c r="E22" s="9"/>
      <c r="F22" s="16"/>
      <c r="G22" s="16"/>
      <c r="H22" s="19">
        <f t="shared" si="4"/>
        <v>0</v>
      </c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1" t="s">
        <v>11</v>
      </c>
      <c r="B23" s="8"/>
      <c r="C23" s="8"/>
      <c r="D23" s="8"/>
      <c r="E23" s="9"/>
      <c r="F23" s="23">
        <f t="shared" ref="F23:H23" si="5">SUM(F18:F22)</f>
        <v>46729</v>
      </c>
      <c r="G23" s="23">
        <f t="shared" si="5"/>
        <v>21991</v>
      </c>
      <c r="H23" s="23">
        <f t="shared" si="5"/>
        <v>68720</v>
      </c>
      <c r="I23" s="1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7" t="s">
        <v>15</v>
      </c>
      <c r="B24" s="8"/>
      <c r="C24" s="8"/>
      <c r="D24" s="8"/>
      <c r="E24" s="8"/>
      <c r="F24" s="8"/>
      <c r="G24" s="8"/>
      <c r="H24" s="9"/>
      <c r="I24" s="1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5" t="s">
        <v>13</v>
      </c>
      <c r="B25" s="9"/>
      <c r="C25" s="25" t="s">
        <v>14</v>
      </c>
      <c r="D25" s="8"/>
      <c r="E25" s="9"/>
      <c r="F25" s="13" t="s">
        <v>8</v>
      </c>
      <c r="G25" s="13" t="s">
        <v>9</v>
      </c>
      <c r="H25" s="13" t="s">
        <v>10</v>
      </c>
      <c r="I25" s="1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14"/>
      <c r="B26" s="9"/>
      <c r="C26" s="14"/>
      <c r="D26" s="8"/>
      <c r="E26" s="9"/>
      <c r="F26" s="18"/>
      <c r="G26" s="18">
        <v>2673.0</v>
      </c>
      <c r="H26" s="19">
        <f t="shared" ref="H26:H30" si="6">+F26+G26</f>
        <v>2673</v>
      </c>
      <c r="I26" s="1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45.0" customHeight="1">
      <c r="A27" s="14"/>
      <c r="B27" s="9"/>
      <c r="C27" s="14"/>
      <c r="D27" s="8"/>
      <c r="E27" s="9"/>
      <c r="F27" s="16"/>
      <c r="G27" s="18">
        <v>5572.0</v>
      </c>
      <c r="H27" s="19">
        <f t="shared" si="6"/>
        <v>5572</v>
      </c>
      <c r="I27" s="1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45.0" customHeight="1">
      <c r="A28" s="14"/>
      <c r="B28" s="9"/>
      <c r="C28" s="14"/>
      <c r="D28" s="8"/>
      <c r="E28" s="9"/>
      <c r="F28" s="16"/>
      <c r="G28" s="18">
        <v>8245.0</v>
      </c>
      <c r="H28" s="19">
        <f t="shared" si="6"/>
        <v>8245</v>
      </c>
      <c r="I28" s="1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14"/>
      <c r="B29" s="9"/>
      <c r="C29" s="14"/>
      <c r="D29" s="8"/>
      <c r="E29" s="9"/>
      <c r="F29" s="16"/>
      <c r="G29" s="16"/>
      <c r="H29" s="19">
        <f t="shared" si="6"/>
        <v>0</v>
      </c>
      <c r="I29" s="1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14"/>
      <c r="B30" s="9"/>
      <c r="C30" s="14"/>
      <c r="D30" s="8"/>
      <c r="E30" s="9"/>
      <c r="F30" s="16"/>
      <c r="G30" s="16"/>
      <c r="H30" s="19">
        <f t="shared" si="6"/>
        <v>0</v>
      </c>
      <c r="I30" s="1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1" t="s">
        <v>11</v>
      </c>
      <c r="B31" s="8"/>
      <c r="C31" s="8"/>
      <c r="D31" s="8"/>
      <c r="E31" s="9"/>
      <c r="F31" s="23">
        <f t="shared" ref="F31:H31" si="7">SUM(F26:F30)</f>
        <v>0</v>
      </c>
      <c r="G31" s="23">
        <f t="shared" si="7"/>
        <v>16490</v>
      </c>
      <c r="H31" s="23">
        <f t="shared" si="7"/>
        <v>16490</v>
      </c>
      <c r="I31" s="1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" t="s">
        <v>16</v>
      </c>
      <c r="B32" s="8"/>
      <c r="C32" s="8"/>
      <c r="D32" s="8"/>
      <c r="E32" s="8"/>
      <c r="F32" s="8"/>
      <c r="G32" s="8"/>
      <c r="H32" s="9"/>
      <c r="I32" s="1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5" t="s">
        <v>17</v>
      </c>
      <c r="B33" s="9"/>
      <c r="C33" s="25" t="s">
        <v>14</v>
      </c>
      <c r="D33" s="8"/>
      <c r="E33" s="9"/>
      <c r="F33" s="13" t="s">
        <v>8</v>
      </c>
      <c r="G33" s="13" t="s">
        <v>9</v>
      </c>
      <c r="H33" s="13" t="s">
        <v>10</v>
      </c>
      <c r="I33" s="1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0.0" customHeight="1">
      <c r="A34" s="14"/>
      <c r="B34" s="9"/>
      <c r="C34" s="14"/>
      <c r="D34" s="8"/>
      <c r="E34" s="9"/>
      <c r="F34" s="16"/>
      <c r="G34" s="16"/>
      <c r="H34" s="19">
        <f t="shared" ref="H34:H39" si="8">+F34+G34</f>
        <v>0</v>
      </c>
      <c r="I34" s="1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14"/>
      <c r="B35" s="9"/>
      <c r="C35" s="14"/>
      <c r="D35" s="8"/>
      <c r="E35" s="9"/>
      <c r="F35" s="16"/>
      <c r="G35" s="16"/>
      <c r="H35" s="19">
        <f t="shared" si="8"/>
        <v>0</v>
      </c>
      <c r="I35" s="1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0.0" customHeight="1">
      <c r="A36" s="14"/>
      <c r="B36" s="9"/>
      <c r="C36" s="14"/>
      <c r="D36" s="8"/>
      <c r="E36" s="9"/>
      <c r="F36" s="16"/>
      <c r="G36" s="16"/>
      <c r="H36" s="19">
        <f t="shared" si="8"/>
        <v>0</v>
      </c>
      <c r="I36" s="1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0.0" customHeight="1">
      <c r="A37" s="14"/>
      <c r="B37" s="9"/>
      <c r="C37" s="14"/>
      <c r="D37" s="8"/>
      <c r="E37" s="9"/>
      <c r="F37" s="16"/>
      <c r="G37" s="16"/>
      <c r="H37" s="19">
        <f t="shared" si="8"/>
        <v>0</v>
      </c>
      <c r="I37" s="1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0.0" customHeight="1">
      <c r="A38" s="14"/>
      <c r="B38" s="9"/>
      <c r="C38" s="14"/>
      <c r="D38" s="8"/>
      <c r="E38" s="9"/>
      <c r="F38" s="16"/>
      <c r="G38" s="16"/>
      <c r="H38" s="19">
        <f t="shared" si="8"/>
        <v>0</v>
      </c>
      <c r="I38" s="1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0.0" customHeight="1">
      <c r="A39" s="14"/>
      <c r="B39" s="9"/>
      <c r="C39" s="14"/>
      <c r="D39" s="8"/>
      <c r="E39" s="9"/>
      <c r="F39" s="16"/>
      <c r="G39" s="16"/>
      <c r="H39" s="19">
        <f t="shared" si="8"/>
        <v>0</v>
      </c>
      <c r="I39" s="1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1" t="s">
        <v>11</v>
      </c>
      <c r="B40" s="8"/>
      <c r="C40" s="8"/>
      <c r="D40" s="8"/>
      <c r="E40" s="9"/>
      <c r="F40" s="23">
        <f t="shared" ref="F40:H40" si="9">SUM(F34:F39)</f>
        <v>0</v>
      </c>
      <c r="G40" s="23">
        <f t="shared" si="9"/>
        <v>0</v>
      </c>
      <c r="H40" s="23">
        <f t="shared" si="9"/>
        <v>0</v>
      </c>
      <c r="I40" s="1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7" t="s">
        <v>18</v>
      </c>
      <c r="B41" s="8"/>
      <c r="C41" s="8"/>
      <c r="D41" s="8"/>
      <c r="E41" s="8"/>
      <c r="F41" s="8"/>
      <c r="G41" s="8"/>
      <c r="H41" s="9"/>
      <c r="I41" s="1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5" t="s">
        <v>13</v>
      </c>
      <c r="B42" s="9"/>
      <c r="C42" s="25" t="s">
        <v>14</v>
      </c>
      <c r="D42" s="9"/>
      <c r="E42" s="13" t="s">
        <v>19</v>
      </c>
      <c r="F42" s="13" t="s">
        <v>8</v>
      </c>
      <c r="G42" s="13" t="s">
        <v>9</v>
      </c>
      <c r="H42" s="13" t="s">
        <v>10</v>
      </c>
      <c r="I42" s="1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4"/>
      <c r="B43" s="9"/>
      <c r="C43" s="14"/>
      <c r="D43" s="9"/>
      <c r="E43" s="16"/>
      <c r="F43" s="16"/>
      <c r="G43" s="16"/>
      <c r="H43" s="19">
        <f t="shared" ref="H43:H44" si="10">+F43+G43</f>
        <v>0</v>
      </c>
      <c r="I43" s="1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4"/>
      <c r="B44" s="9"/>
      <c r="C44" s="14"/>
      <c r="D44" s="9"/>
      <c r="E44" s="16"/>
      <c r="F44" s="16"/>
      <c r="G44" s="16"/>
      <c r="H44" s="19">
        <f t="shared" si="10"/>
        <v>0</v>
      </c>
      <c r="I44" s="1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1" t="s">
        <v>11</v>
      </c>
      <c r="B45" s="8"/>
      <c r="C45" s="8"/>
      <c r="D45" s="8"/>
      <c r="E45" s="9"/>
      <c r="F45" s="23">
        <f t="shared" ref="F45:H45" si="11">SUM(F43:F44)</f>
        <v>0</v>
      </c>
      <c r="G45" s="23">
        <f t="shared" si="11"/>
        <v>0</v>
      </c>
      <c r="H45" s="23">
        <f t="shared" si="11"/>
        <v>0</v>
      </c>
      <c r="I45" s="1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7" t="s">
        <v>20</v>
      </c>
      <c r="B46" s="8"/>
      <c r="C46" s="8"/>
      <c r="D46" s="8"/>
      <c r="E46" s="8"/>
      <c r="F46" s="8"/>
      <c r="G46" s="8"/>
      <c r="H46" s="9"/>
      <c r="I46" s="1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5" t="s">
        <v>13</v>
      </c>
      <c r="B47" s="9"/>
      <c r="C47" s="25" t="s">
        <v>14</v>
      </c>
      <c r="D47" s="9"/>
      <c r="E47" s="13" t="s">
        <v>19</v>
      </c>
      <c r="F47" s="13" t="s">
        <v>8</v>
      </c>
      <c r="G47" s="13" t="s">
        <v>9</v>
      </c>
      <c r="H47" s="13" t="s">
        <v>10</v>
      </c>
      <c r="I47" s="1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0.0" customHeight="1">
      <c r="A48" s="14"/>
      <c r="B48" s="9"/>
      <c r="C48" s="14"/>
      <c r="D48" s="9"/>
      <c r="E48" s="16"/>
      <c r="F48" s="16"/>
      <c r="G48" s="16"/>
      <c r="H48" s="19">
        <f t="shared" ref="H48:H49" si="12">+F48+G48</f>
        <v>0</v>
      </c>
      <c r="I48" s="1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0.0" customHeight="1">
      <c r="A49" s="14"/>
      <c r="B49" s="9"/>
      <c r="C49" s="14"/>
      <c r="D49" s="9"/>
      <c r="E49" s="16"/>
      <c r="F49" s="16"/>
      <c r="G49" s="16"/>
      <c r="H49" s="19">
        <f t="shared" si="12"/>
        <v>0</v>
      </c>
      <c r="I49" s="1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1" t="s">
        <v>11</v>
      </c>
      <c r="B50" s="8"/>
      <c r="C50" s="8"/>
      <c r="D50" s="8"/>
      <c r="E50" s="9"/>
      <c r="F50" s="23">
        <f t="shared" ref="F50:H50" si="13">SUM(F48:F49)</f>
        <v>0</v>
      </c>
      <c r="G50" s="23">
        <f t="shared" si="13"/>
        <v>0</v>
      </c>
      <c r="H50" s="23">
        <f t="shared" si="13"/>
        <v>0</v>
      </c>
      <c r="I50" s="1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7" t="s">
        <v>21</v>
      </c>
      <c r="B51" s="8"/>
      <c r="C51" s="8"/>
      <c r="D51" s="8"/>
      <c r="E51" s="8"/>
      <c r="F51" s="8"/>
      <c r="G51" s="8"/>
      <c r="H51" s="9"/>
      <c r="I51" s="1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5" t="s">
        <v>13</v>
      </c>
      <c r="B52" s="9"/>
      <c r="C52" s="25" t="s">
        <v>14</v>
      </c>
      <c r="D52" s="8"/>
      <c r="E52" s="9"/>
      <c r="F52" s="13" t="s">
        <v>8</v>
      </c>
      <c r="G52" s="13" t="s">
        <v>9</v>
      </c>
      <c r="H52" s="13" t="s">
        <v>10</v>
      </c>
      <c r="I52" s="1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0.0" customHeight="1">
      <c r="A53" s="14"/>
      <c r="B53" s="9"/>
      <c r="C53" s="14"/>
      <c r="D53" s="8"/>
      <c r="E53" s="9"/>
      <c r="F53" s="16"/>
      <c r="G53" s="16"/>
      <c r="H53" s="19">
        <f t="shared" ref="H53:H60" si="14">+F53+G53</f>
        <v>0</v>
      </c>
      <c r="I53" s="1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48.75" customHeight="1">
      <c r="A54" s="14"/>
      <c r="B54" s="9"/>
      <c r="C54" s="14"/>
      <c r="D54" s="8"/>
      <c r="E54" s="9"/>
      <c r="F54" s="16"/>
      <c r="G54" s="16"/>
      <c r="H54" s="19">
        <f t="shared" si="14"/>
        <v>0</v>
      </c>
      <c r="I54" s="1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0.0" customHeight="1">
      <c r="A55" s="14"/>
      <c r="B55" s="9"/>
      <c r="C55" s="14"/>
      <c r="D55" s="8"/>
      <c r="E55" s="9"/>
      <c r="F55" s="16"/>
      <c r="G55" s="16"/>
      <c r="H55" s="19">
        <f t="shared" si="14"/>
        <v>0</v>
      </c>
      <c r="I55" s="1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0.0" customHeight="1">
      <c r="A56" s="14"/>
      <c r="B56" s="9"/>
      <c r="C56" s="14"/>
      <c r="D56" s="8"/>
      <c r="E56" s="9"/>
      <c r="F56" s="16"/>
      <c r="G56" s="16"/>
      <c r="H56" s="19">
        <f t="shared" si="14"/>
        <v>0</v>
      </c>
      <c r="I56" s="1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0.0" customHeight="1">
      <c r="A57" s="14"/>
      <c r="B57" s="9"/>
      <c r="C57" s="14"/>
      <c r="D57" s="8"/>
      <c r="E57" s="9"/>
      <c r="F57" s="16"/>
      <c r="G57" s="16"/>
      <c r="H57" s="19">
        <f t="shared" si="14"/>
        <v>0</v>
      </c>
      <c r="I57" s="1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30.0" customHeight="1">
      <c r="A58" s="14"/>
      <c r="B58" s="9"/>
      <c r="C58" s="14"/>
      <c r="D58" s="8"/>
      <c r="E58" s="9"/>
      <c r="F58" s="16"/>
      <c r="G58" s="16"/>
      <c r="H58" s="19">
        <f t="shared" si="14"/>
        <v>0</v>
      </c>
      <c r="I58" s="1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30.0" customHeight="1">
      <c r="A59" s="14"/>
      <c r="B59" s="9"/>
      <c r="C59" s="14"/>
      <c r="D59" s="8"/>
      <c r="E59" s="9"/>
      <c r="F59" s="16"/>
      <c r="G59" s="16"/>
      <c r="H59" s="19">
        <f t="shared" si="14"/>
        <v>0</v>
      </c>
      <c r="I59" s="1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30.0" customHeight="1">
      <c r="A60" s="14"/>
      <c r="B60" s="9"/>
      <c r="C60" s="14"/>
      <c r="D60" s="8"/>
      <c r="E60" s="9"/>
      <c r="F60" s="16"/>
      <c r="G60" s="16"/>
      <c r="H60" s="19">
        <f t="shared" si="14"/>
        <v>0</v>
      </c>
      <c r="I60" s="1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1" t="s">
        <v>11</v>
      </c>
      <c r="B61" s="8"/>
      <c r="C61" s="8"/>
      <c r="D61" s="8"/>
      <c r="E61" s="9"/>
      <c r="F61" s="23">
        <f t="shared" ref="F61:H61" si="15">SUM(F53:F60)</f>
        <v>0</v>
      </c>
      <c r="G61" s="23">
        <f t="shared" si="15"/>
        <v>0</v>
      </c>
      <c r="H61" s="23">
        <f t="shared" si="15"/>
        <v>0</v>
      </c>
      <c r="I61" s="1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7" t="s">
        <v>22</v>
      </c>
      <c r="B62" s="8"/>
      <c r="C62" s="8"/>
      <c r="D62" s="8"/>
      <c r="E62" s="9"/>
      <c r="F62" s="28">
        <v>252506.0</v>
      </c>
      <c r="G62" s="29">
        <f t="shared" ref="G62:H62" si="16">ROUND(SUM(G61,G50,G45,G40,G31,G23,G15),0)</f>
        <v>114443</v>
      </c>
      <c r="H62" s="29">
        <f t="shared" si="16"/>
        <v>322590</v>
      </c>
      <c r="I62" s="1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7" t="s">
        <v>23</v>
      </c>
      <c r="B63" s="8"/>
      <c r="C63" s="8"/>
      <c r="D63" s="8"/>
      <c r="E63" s="9"/>
      <c r="F63" s="30">
        <f>SUM(F62/H62)</f>
        <v>0.7827459004</v>
      </c>
      <c r="G63" s="30">
        <f>SUM(G62/H62)</f>
        <v>0.3547630119</v>
      </c>
      <c r="H63" s="30">
        <f>SUM(H62/H62)</f>
        <v>1</v>
      </c>
      <c r="I63" s="10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1"/>
      <c r="B64" s="8"/>
      <c r="C64" s="8"/>
      <c r="D64" s="8"/>
      <c r="E64" s="8"/>
      <c r="F64" s="8"/>
      <c r="G64" s="8"/>
      <c r="H64" s="9"/>
      <c r="I64" s="1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2"/>
      <c r="B65" s="8"/>
      <c r="C65" s="8"/>
      <c r="D65" s="8"/>
      <c r="E65" s="8"/>
      <c r="F65" s="8"/>
      <c r="G65" s="8"/>
      <c r="H65" s="9"/>
      <c r="I65" s="1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30.0" customHeight="1">
      <c r="A66" s="33" t="s">
        <v>24</v>
      </c>
      <c r="B66" s="8"/>
      <c r="C66" s="8"/>
      <c r="D66" s="8"/>
      <c r="E66" s="8"/>
      <c r="F66" s="8"/>
      <c r="G66" s="8"/>
      <c r="H66" s="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4" t="s">
        <v>25</v>
      </c>
      <c r="B67" s="8"/>
      <c r="C67" s="8"/>
      <c r="D67" s="8"/>
      <c r="E67" s="8"/>
      <c r="F67" s="8"/>
      <c r="G67" s="8"/>
      <c r="H67" s="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5" t="s">
        <v>17</v>
      </c>
      <c r="B68" s="9"/>
      <c r="C68" s="25" t="s">
        <v>14</v>
      </c>
      <c r="D68" s="8"/>
      <c r="E68" s="9"/>
      <c r="F68" s="13" t="s">
        <v>8</v>
      </c>
      <c r="G68" s="13" t="s">
        <v>9</v>
      </c>
      <c r="H68" s="13" t="s">
        <v>10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75.75" customHeight="1">
      <c r="A69" s="35" t="s">
        <v>26</v>
      </c>
      <c r="B69" s="9"/>
      <c r="C69" s="36" t="s">
        <v>27</v>
      </c>
      <c r="D69" s="8"/>
      <c r="E69" s="9"/>
      <c r="F69" s="16">
        <f>SUM(((F62)*0.0526) *0.8)</f>
        <v>10625.45248</v>
      </c>
      <c r="G69" s="16">
        <f>SUM((H62)*0.1)</f>
        <v>32259</v>
      </c>
      <c r="H69" s="19">
        <f t="shared" ref="H69:H70" si="17">+F69+G69</f>
        <v>42884.45248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75.75" customHeight="1">
      <c r="A70" s="14" t="s">
        <v>28</v>
      </c>
      <c r="B70" s="9"/>
      <c r="C70" s="36" t="s">
        <v>29</v>
      </c>
      <c r="D70" s="8"/>
      <c r="E70" s="9"/>
      <c r="F70" s="16">
        <f>SUM(((F62)*0.0526) *0.2)</f>
        <v>2656.36312</v>
      </c>
      <c r="G70" s="37"/>
      <c r="H70" s="19">
        <f t="shared" si="17"/>
        <v>2656.36312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1" t="s">
        <v>11</v>
      </c>
      <c r="B71" s="8"/>
      <c r="C71" s="8"/>
      <c r="D71" s="8"/>
      <c r="E71" s="9"/>
      <c r="F71" s="23">
        <f t="shared" ref="F71:H71" si="18">SUM(F69:F70)</f>
        <v>13281.8156</v>
      </c>
      <c r="G71" s="23">
        <f t="shared" si="18"/>
        <v>32259</v>
      </c>
      <c r="H71" s="23">
        <f t="shared" si="18"/>
        <v>45540.8156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8" t="s">
        <v>30</v>
      </c>
      <c r="B72" s="39"/>
      <c r="C72" s="40"/>
      <c r="D72" s="41" t="s">
        <v>22</v>
      </c>
      <c r="E72" s="9"/>
      <c r="F72" s="28">
        <v>0.0</v>
      </c>
      <c r="G72" s="28">
        <v>0.0</v>
      </c>
      <c r="H72" s="29">
        <f>ROUND(H71,0)</f>
        <v>45541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42"/>
      <c r="C73" s="43"/>
      <c r="D73" s="41" t="s">
        <v>23</v>
      </c>
      <c r="E73" s="9"/>
      <c r="F73" s="30">
        <f>SUM(F72/H72)</f>
        <v>0</v>
      </c>
      <c r="G73" s="30">
        <f>SUM(G72/H72)</f>
        <v>0</v>
      </c>
      <c r="H73" s="30">
        <f>SUM(H72/H72)</f>
        <v>1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42"/>
      <c r="C74" s="43"/>
      <c r="D74" s="44" t="s">
        <v>31</v>
      </c>
      <c r="E74" s="9"/>
      <c r="F74" s="45">
        <f t="shared" ref="F74:H74" si="19">SUM(F72,F62)</f>
        <v>252506</v>
      </c>
      <c r="G74" s="45">
        <f t="shared" si="19"/>
        <v>114443</v>
      </c>
      <c r="H74" s="45">
        <f t="shared" si="19"/>
        <v>368131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42"/>
      <c r="C75" s="43"/>
      <c r="D75" s="44" t="s">
        <v>23</v>
      </c>
      <c r="E75" s="9"/>
      <c r="F75" s="46">
        <f>SUM(F74/H74)</f>
        <v>0.6859134384</v>
      </c>
      <c r="G75" s="46">
        <f>SUM(G74/H74)</f>
        <v>0.310875748</v>
      </c>
      <c r="H75" s="46">
        <f>SUM(H74/H74)</f>
        <v>1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47"/>
      <c r="B76" s="48"/>
      <c r="C76" s="49"/>
      <c r="D76" s="50"/>
      <c r="E76" s="51"/>
      <c r="F76" s="52"/>
      <c r="G76" s="53"/>
      <c r="H76" s="5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54" t="s">
        <v>32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75" customHeight="1">
      <c r="A78" s="55" t="s">
        <v>33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0" customHeight="1"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7" t="s">
        <v>34</v>
      </c>
      <c r="B81" s="8"/>
      <c r="C81" s="8"/>
      <c r="D81" s="8"/>
      <c r="E81" s="8"/>
      <c r="F81" s="8"/>
      <c r="G81" s="8"/>
      <c r="H81" s="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2" t="s">
        <v>35</v>
      </c>
      <c r="B82" s="8"/>
      <c r="C82" s="8"/>
      <c r="D82" s="8"/>
      <c r="E82" s="9"/>
      <c r="F82" s="56" t="s">
        <v>36</v>
      </c>
      <c r="G82" s="13" t="s">
        <v>37</v>
      </c>
      <c r="H82" s="13" t="s">
        <v>38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0.0" customHeight="1">
      <c r="A83" s="57"/>
      <c r="B83" s="8"/>
      <c r="C83" s="8"/>
      <c r="D83" s="8"/>
      <c r="E83" s="9"/>
      <c r="F83" s="16"/>
      <c r="G83" s="58"/>
      <c r="H83" s="5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30.0" customHeight="1">
      <c r="A84" s="57"/>
      <c r="B84" s="8"/>
      <c r="C84" s="8"/>
      <c r="D84" s="8"/>
      <c r="E84" s="9"/>
      <c r="F84" s="16"/>
      <c r="G84" s="58"/>
      <c r="H84" s="5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30.0" customHeight="1">
      <c r="A85" s="57"/>
      <c r="B85" s="8"/>
      <c r="C85" s="8"/>
      <c r="D85" s="8"/>
      <c r="E85" s="9"/>
      <c r="F85" s="16"/>
      <c r="G85" s="58"/>
      <c r="H85" s="5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0.0" customHeight="1">
      <c r="A86" s="57"/>
      <c r="B86" s="8"/>
      <c r="C86" s="8"/>
      <c r="D86" s="8"/>
      <c r="E86" s="9"/>
      <c r="F86" s="16"/>
      <c r="G86" s="58"/>
      <c r="H86" s="5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0.0" customHeight="1">
      <c r="A87" s="57"/>
      <c r="B87" s="8"/>
      <c r="C87" s="8"/>
      <c r="D87" s="8"/>
      <c r="E87" s="9"/>
      <c r="F87" s="16"/>
      <c r="G87" s="58"/>
      <c r="H87" s="5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30.0" customHeight="1">
      <c r="A88" s="57"/>
      <c r="B88" s="8"/>
      <c r="C88" s="8"/>
      <c r="D88" s="8"/>
      <c r="E88" s="9"/>
      <c r="F88" s="16"/>
      <c r="G88" s="58"/>
      <c r="H88" s="5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30.0" customHeight="1">
      <c r="A89" s="57"/>
      <c r="B89" s="8"/>
      <c r="C89" s="8"/>
      <c r="D89" s="8"/>
      <c r="E89" s="9"/>
      <c r="F89" s="16"/>
      <c r="G89" s="58"/>
      <c r="H89" s="5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30.0" customHeight="1">
      <c r="A90" s="57"/>
      <c r="B90" s="8"/>
      <c r="C90" s="8"/>
      <c r="D90" s="8"/>
      <c r="E90" s="9"/>
      <c r="F90" s="16"/>
      <c r="G90" s="58"/>
      <c r="H90" s="5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30.0" customHeight="1">
      <c r="A91" s="57"/>
      <c r="B91" s="8"/>
      <c r="C91" s="8"/>
      <c r="D91" s="8"/>
      <c r="E91" s="9"/>
      <c r="F91" s="16"/>
      <c r="G91" s="58"/>
      <c r="H91" s="5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30.0" customHeight="1">
      <c r="A92" s="57"/>
      <c r="B92" s="8"/>
      <c r="C92" s="8"/>
      <c r="D92" s="8"/>
      <c r="E92" s="9"/>
      <c r="F92" s="16"/>
      <c r="G92" s="58"/>
      <c r="H92" s="5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1" t="s">
        <v>39</v>
      </c>
      <c r="B93" s="8"/>
      <c r="C93" s="8"/>
      <c r="D93" s="8"/>
      <c r="E93" s="9"/>
      <c r="F93" s="23">
        <f>SUM(F83:F92)</f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9">
    <mergeCell ref="A1:H1"/>
    <mergeCell ref="A2:H2"/>
    <mergeCell ref="A3:H3"/>
    <mergeCell ref="A4:H4"/>
    <mergeCell ref="A5:B5"/>
    <mergeCell ref="A6:B6"/>
    <mergeCell ref="A7:B7"/>
    <mergeCell ref="A15:B15"/>
    <mergeCell ref="A16:H16"/>
    <mergeCell ref="C17:E17"/>
    <mergeCell ref="A8:B8"/>
    <mergeCell ref="A9:B9"/>
    <mergeCell ref="A10:B10"/>
    <mergeCell ref="A11:B11"/>
    <mergeCell ref="A12:B12"/>
    <mergeCell ref="A13:B13"/>
    <mergeCell ref="A14:B14"/>
    <mergeCell ref="A17:B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E23"/>
    <mergeCell ref="A24:H24"/>
    <mergeCell ref="C25:E25"/>
    <mergeCell ref="A25:B25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C30:E30"/>
    <mergeCell ref="A31:E31"/>
    <mergeCell ref="A32:H32"/>
    <mergeCell ref="C33:E33"/>
    <mergeCell ref="C60:E60"/>
    <mergeCell ref="A61:E61"/>
    <mergeCell ref="A62:E62"/>
    <mergeCell ref="A63:E63"/>
    <mergeCell ref="A56:B56"/>
    <mergeCell ref="C56:E56"/>
    <mergeCell ref="A57:B57"/>
    <mergeCell ref="C57:E57"/>
    <mergeCell ref="A58:B58"/>
    <mergeCell ref="C58:E58"/>
    <mergeCell ref="C59:E59"/>
    <mergeCell ref="D72:E72"/>
    <mergeCell ref="D73:E73"/>
    <mergeCell ref="A68:B68"/>
    <mergeCell ref="A69:B69"/>
    <mergeCell ref="C69:E69"/>
    <mergeCell ref="A70:B70"/>
    <mergeCell ref="C70:E70"/>
    <mergeCell ref="A71:E71"/>
    <mergeCell ref="A72:C76"/>
    <mergeCell ref="D76:E76"/>
    <mergeCell ref="D74:E74"/>
    <mergeCell ref="D75:E75"/>
    <mergeCell ref="A77:H77"/>
    <mergeCell ref="A78:H80"/>
    <mergeCell ref="A81:H81"/>
    <mergeCell ref="A82:E82"/>
    <mergeCell ref="A83:E83"/>
    <mergeCell ref="A91:E91"/>
    <mergeCell ref="A92:E92"/>
    <mergeCell ref="A93:E93"/>
    <mergeCell ref="A84:E84"/>
    <mergeCell ref="A85:E85"/>
    <mergeCell ref="A86:E86"/>
    <mergeCell ref="A87:E87"/>
    <mergeCell ref="A88:E88"/>
    <mergeCell ref="A89:E89"/>
    <mergeCell ref="A90:E90"/>
    <mergeCell ref="A33:B33"/>
    <mergeCell ref="A34:B34"/>
    <mergeCell ref="C34:E34"/>
    <mergeCell ref="A35:B35"/>
    <mergeCell ref="C35:E35"/>
    <mergeCell ref="A36:B36"/>
    <mergeCell ref="C36:E36"/>
    <mergeCell ref="A37:B37"/>
    <mergeCell ref="C37:E37"/>
    <mergeCell ref="A38:B38"/>
    <mergeCell ref="C38:E38"/>
    <mergeCell ref="C39:E39"/>
    <mergeCell ref="A40:E40"/>
    <mergeCell ref="A41:H41"/>
    <mergeCell ref="C49:D49"/>
    <mergeCell ref="A50:E50"/>
    <mergeCell ref="A51:H51"/>
    <mergeCell ref="C52:E52"/>
    <mergeCell ref="C42:D42"/>
    <mergeCell ref="C43:D43"/>
    <mergeCell ref="C44:D44"/>
    <mergeCell ref="A45:E45"/>
    <mergeCell ref="A46:H46"/>
    <mergeCell ref="C47:D47"/>
    <mergeCell ref="C48:D48"/>
    <mergeCell ref="A39:B39"/>
    <mergeCell ref="A42:B42"/>
    <mergeCell ref="A43:B43"/>
    <mergeCell ref="A44:B44"/>
    <mergeCell ref="A47:B47"/>
    <mergeCell ref="A48:B48"/>
    <mergeCell ref="A49:B49"/>
    <mergeCell ref="A52:B52"/>
    <mergeCell ref="A53:B53"/>
    <mergeCell ref="C53:E53"/>
    <mergeCell ref="A54:B54"/>
    <mergeCell ref="C54:E54"/>
    <mergeCell ref="A55:B55"/>
    <mergeCell ref="C55:E55"/>
    <mergeCell ref="A59:B59"/>
    <mergeCell ref="A60:B60"/>
    <mergeCell ref="A64:H64"/>
    <mergeCell ref="A65:H65"/>
    <mergeCell ref="A66:H66"/>
    <mergeCell ref="A67:H67"/>
    <mergeCell ref="C68:E68"/>
  </mergeCells>
  <dataValidations>
    <dataValidation type="list" allowBlank="1" showErrorMessage="1" sqref="H83:H92">
      <formula1>"State/Local,Federal,Private,Other,Not Avail."</formula1>
    </dataValidation>
    <dataValidation type="list" allowBlank="1" showErrorMessage="1" sqref="G83:G92">
      <formula1>"Cash,In-Kind,Not Avail."</formula1>
    </dataValidation>
  </dataValidations>
  <printOptions/>
  <pageMargins bottom="0.75" footer="0.0" header="0.0" left="0.7" right="0.7" top="0.75"/>
  <pageSetup fitToHeight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B82B24C37B447ACAF574C4A0D3173" ma:contentTypeVersion="5" ma:contentTypeDescription="Create a new document." ma:contentTypeScope="" ma:versionID="45f9d7eeac311eb7520ae741b9bfb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6D91C-2427-4B49-98BB-EBB26C1D5D2C}"/>
</file>

<file path=customXml/itemProps2.xml><?xml version="1.0" encoding="utf-8"?>
<ds:datastoreItem xmlns:ds="http://schemas.openxmlformats.org/officeDocument/2006/customXml" ds:itemID="{5288DD86-E45B-41AC-8C2C-9BC0871A894D}"/>
</file>

<file path=customXml/itemProps3.xml><?xml version="1.0" encoding="utf-8"?>
<ds:datastoreItem xmlns:ds="http://schemas.openxmlformats.org/officeDocument/2006/customXml" ds:itemID="{B7796A2A-7745-49C7-801E-D28163E0316D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A Rush</dc:creator>
  <dcterms:created xsi:type="dcterms:W3CDTF">2013-02-28T19:08:57Z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0x0101003E8B82B24C37B447ACAF574C4A0D3173</vt:lpwstr>
  </property>
</Properties>
</file>