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f/YTc8PFpnJZoIGWJyI7WNItKwjxFG3Miqfdoh4Cmqc="/>
    </ext>
  </extLst>
</workbook>
</file>

<file path=xl/sharedStrings.xml><?xml version="1.0" encoding="utf-8"?>
<sst xmlns="http://schemas.openxmlformats.org/spreadsheetml/2006/main" count="164" uniqueCount="71">
  <si>
    <t>Volunteer West Virginia Budget Worksheet - For Application Development Only</t>
  </si>
  <si>
    <t>Budget must be entered in eGrants</t>
  </si>
  <si>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</si>
  <si>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</si>
  <si>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</si>
  <si>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</si>
  <si>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</si>
  <si>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</si>
  <si>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</si>
  <si>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</si>
  <si>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</si>
  <si>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</si>
  <si>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rPr>
        <rFont val="Calibri"/>
        <b/>
        <color theme="1"/>
        <sz val="11.0"/>
      </rPr>
      <t>B. Personnel Fringe Benefits</t>
    </r>
    <r>
      <rPr>
        <rFont val="Calibri"/>
        <b/>
        <color theme="1"/>
        <sz val="8.0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</si>
  <si>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</si>
  <si>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</si>
  <si>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</si>
  <si>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</si>
  <si>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</si>
  <si>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</si>
  <si>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</si>
  <si>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</si>
  <si>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</si>
  <si>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</si>
  <si>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</si>
  <si>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</si>
  <si>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</si>
  <si>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rPr>
        <rFont val="Calibri"/>
        <b/>
        <color theme="1"/>
        <sz val="11.0"/>
      </rPr>
      <t xml:space="preserve">I. Other Program Operating Costs </t>
    </r>
    <r>
      <rPr>
        <rFont val="Calibri"/>
        <b/>
        <color theme="1"/>
        <sz val="8.0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</si>
  <si>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</si>
  <si>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</si>
  <si>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</si>
  <si>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</si>
  <si>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</si>
  <si>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</si>
  <si>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</si>
  <si>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</si>
  <si>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Reduced Full Time (1200 Hours)</t>
  </si>
  <si>
    <t>Half Time (900 Hours)</t>
  </si>
  <si>
    <t>Reduced Half Time (675 Hours)</t>
  </si>
  <si>
    <t>Quarter Time (450 Hours)</t>
  </si>
  <si>
    <t>Minimum Time (300 Hours)</t>
  </si>
  <si>
    <r>
      <rPr>
        <rFont val="Calibri"/>
        <b/>
        <color theme="1"/>
        <sz val="11.0"/>
      </rPr>
      <t xml:space="preserve">B. Member Support Costs </t>
    </r>
    <r>
      <rPr>
        <rFont val="Calibri"/>
        <b/>
        <color theme="1"/>
        <sz val="8.0"/>
      </rPr>
      <t>(You must provide members with the benefits below where applicable, see instructions)</t>
    </r>
  </si>
  <si>
    <t>FICA for members</t>
  </si>
  <si>
    <t>Workers Compensation</t>
  </si>
  <si>
    <t>Health Care</t>
  </si>
  <si>
    <r>
      <rPr>
        <rFont val="Calibri"/>
        <color theme="1"/>
        <sz val="11.0"/>
      </rPr>
      <t>Other Member Support Costs</t>
    </r>
    <r>
      <rPr>
        <rFont val="Calibri"/>
        <color theme="1"/>
        <sz val="8.0"/>
      </rPr>
      <t xml:space="preserve"> (WV does not allow unemployment for AmeriCorps members)</t>
    </r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</si>
  <si>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</si>
  <si>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t>A.  Corporation Fixed Percentage (do not enter in eGrants budget if claiming a federally approved indirect cost rate or 10% de minimus)</t>
  </si>
  <si>
    <r>
      <rPr>
        <rFont val="Calibri"/>
        <color theme="1"/>
        <sz val="11.0"/>
      </rPr>
      <t>Fixed Administrative Costs - Grantee</t>
    </r>
    <r>
      <rPr>
        <rFont val="Calibri"/>
        <b/>
        <color theme="1"/>
        <sz val="8.0"/>
      </rPr>
      <t xml:space="preserve"> </t>
    </r>
  </si>
  <si>
    <t>CNCS share = ((CNCS Share Section I + CNCS Share Section II) X .0526) X .8
Grantee Share  = (Total Section I + Total Section II) X .10</t>
  </si>
  <si>
    <r>
      <rPr>
        <rFont val="Calibri"/>
        <color theme="1"/>
        <sz val="11.0"/>
      </rPr>
      <t xml:space="preserve">Fixed Administrative Costs - Commission  </t>
    </r>
    <r>
      <rPr>
        <rFont val="Calibri"/>
        <color theme="1"/>
        <sz val="8.0"/>
      </rPr>
      <t>(Volunteer WV retains administrative costs of 1% of the total federal grant)</t>
    </r>
  </si>
  <si>
    <t>CNCS share = ((CNCS Share Section I + CNCS Share Section II) X .0526) X .2</t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</si>
  <si>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</si>
  <si>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</si>
  <si>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</si>
  <si>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</si>
  <si>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B.  Federally Approved Indirect Cost Rate (do not enter in eGrants budget unless you have a federally approved indirect cost rate) or 10% de minimus (do not enter in eGrants unless you use the 10% de minimus across grants)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</si>
  <si>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</si>
  <si>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</si>
  <si>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</si>
  <si>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</si>
  <si>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</si>
  <si>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</si>
  <si>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</si>
  <si>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</si>
  <si>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t>* The commission elects to retain a share of the 5% of federal funds available to programs  for administrative expenses (1% of the total grant). See Budget Insructions for full details.  This budget reflects using factor of 0.0526 X Sec. I and Sec. II. Allocation between commission and program shares:
([Section I] + [ Section II} x 0.0526 x (0.20) = Commission share
([Section I] + [ Section II} x 0.0526 x (0.80) = Subgrantee share</t>
  </si>
  <si>
    <r>
      <rPr>
        <rFont val="Calibri"/>
        <b/>
        <color theme="1"/>
        <sz val="11.0"/>
      </rPr>
      <t xml:space="preserve">Source of Match/Funds </t>
    </r>
    <r>
      <rPr>
        <rFont val="Calibri"/>
        <b/>
        <color theme="1"/>
        <sz val="8.0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</si>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</sst>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_);[Red]\(&quot;$&quot;#,##0\)"/>
  </numFmts>
  <fonts count="11">
    <font>
      <sz val="11.0"/>
      <color theme="1"/>
      <name val="Calibri"/>
      <scheme val="minor"/>
    </font>
    <font>
      <b/>
      <sz val="12.0"/>
      <color theme="1"/>
      <name val="Arial"/>
    </font>
    <font>
      <sz val="11.0"/>
      <color theme="1"/>
      <name val="Calibri"/>
    </font>
    <font/>
    <font>
      <b/>
      <sz val="11.0"/>
      <color theme="1"/>
      <name val="Calibri"/>
    </font>
    <font>
      <b/>
      <sz val="10.0"/>
      <color theme="1"/>
      <name val="Arial"/>
    </font>
    <font>
      <sz val="9.0"/>
      <color theme="1"/>
      <name val="Arial"/>
    </font>
    <font>
      <b/>
      <sz val="9.0"/>
      <color theme="1"/>
      <name val="Arial"/>
    </font>
    <font>
      <sz val="10.0"/>
      <color theme="1"/>
      <name val="Calibri"/>
    </font>
    <font>
      <b/>
      <sz val="14.0"/>
      <color theme="1"/>
      <name val="Calibri"/>
    </font>
    <font>
      <sz val="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</fills>
  <borders count="21">
    <border/>
    <border>
      <left/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1" fillId="2" fontId="2" numFmtId="0" xfId="0" applyAlignment="1" applyBorder="1" applyFill="1" applyFont="1">
      <alignment horizontal="right"/>
    </xf>
    <xf borderId="2" fillId="0" fontId="3" numFmtId="0" xfId="0" applyBorder="1" applyFont="1"/>
    <xf borderId="3" fillId="0" fontId="2" numFmtId="0" xfId="0" applyAlignment="1" applyBorder="1" applyFont="1">
      <alignment horizontal="left"/>
    </xf>
    <xf borderId="3" fillId="0" fontId="3" numFmtId="0" xfId="0" applyBorder="1" applyFont="1"/>
    <xf borderId="3" fillId="0" fontId="2" numFmtId="0" xfId="0" applyBorder="1" applyFont="1"/>
    <xf borderId="0" fillId="0" fontId="2" numFmtId="0" xfId="0" applyAlignment="1" applyFont="1">
      <alignment horizontal="center"/>
    </xf>
    <xf borderId="3" fillId="0" fontId="2" numFmtId="0" xfId="0" applyAlignment="1" applyBorder="1" applyFont="1">
      <alignment horizontal="center"/>
    </xf>
    <xf borderId="4" fillId="3" fontId="4" numFmtId="0" xfId="0" applyAlignment="1" applyBorder="1" applyFill="1" applyFont="1">
      <alignment horizontal="left"/>
    </xf>
    <xf borderId="5" fillId="0" fontId="3" numFmtId="0" xfId="0" applyBorder="1" applyFont="1"/>
    <xf borderId="6" fillId="0" fontId="3" numFmtId="0" xfId="0" applyBorder="1" applyFont="1"/>
    <xf borderId="7" fillId="0" fontId="2" numFmtId="0" xfId="0" applyBorder="1" applyFont="1"/>
    <xf borderId="4" fillId="2" fontId="5" numFmtId="0" xfId="0" applyAlignment="1" applyBorder="1" applyFont="1">
      <alignment horizontal="left"/>
    </xf>
    <xf borderId="4" fillId="4" fontId="4" numFmtId="0" xfId="0" applyAlignment="1" applyBorder="1" applyFill="1" applyFont="1">
      <alignment horizontal="center"/>
    </xf>
    <xf borderId="8" fillId="4" fontId="4" numFmtId="0" xfId="0" applyAlignment="1" applyBorder="1" applyFont="1">
      <alignment horizontal="center"/>
    </xf>
    <xf borderId="4" fillId="0" fontId="2" numFmtId="0" xfId="0" applyAlignment="1" applyBorder="1" applyFont="1">
      <alignment horizontal="left" shrinkToFit="0" wrapText="1"/>
    </xf>
    <xf borderId="8" fillId="0" fontId="2" numFmtId="1" xfId="0" applyAlignment="1" applyBorder="1" applyFont="1" applyNumberFormat="1">
      <alignment horizontal="center"/>
    </xf>
    <xf borderId="8" fillId="0" fontId="2" numFmtId="164" xfId="0" applyAlignment="1" applyBorder="1" applyFont="1" applyNumberFormat="1">
      <alignment horizontal="right"/>
    </xf>
    <xf borderId="8" fillId="0" fontId="2" numFmtId="10" xfId="0" applyBorder="1" applyFont="1" applyNumberFormat="1"/>
    <xf borderId="8" fillId="0" fontId="2" numFmtId="164" xfId="0" applyAlignment="1" applyBorder="1" applyFont="1" applyNumberFormat="1">
      <alignment horizontal="right" readingOrder="0"/>
    </xf>
    <xf borderId="8" fillId="0" fontId="2" numFmtId="164" xfId="0" applyBorder="1" applyFont="1" applyNumberFormat="1"/>
    <xf borderId="4" fillId="0" fontId="6" numFmtId="0" xfId="0" applyAlignment="1" applyBorder="1" applyFont="1">
      <alignment horizontal="left" shrinkToFit="0" wrapText="1"/>
    </xf>
    <xf borderId="4" fillId="3" fontId="4" numFmtId="0" xfId="0" applyAlignment="1" applyBorder="1" applyFont="1">
      <alignment horizontal="right"/>
    </xf>
    <xf borderId="8" fillId="0" fontId="4" numFmtId="1" xfId="0" applyAlignment="1" applyBorder="1" applyFont="1" applyNumberFormat="1">
      <alignment horizontal="center"/>
    </xf>
    <xf borderId="8" fillId="0" fontId="4" numFmtId="164" xfId="0" applyBorder="1" applyFont="1" applyNumberFormat="1"/>
    <xf borderId="8" fillId="3" fontId="4" numFmtId="0" xfId="0" applyBorder="1" applyFont="1"/>
    <xf borderId="4" fillId="4" fontId="4" numFmtId="0" xfId="0" applyAlignment="1" applyBorder="1" applyFont="1">
      <alignment horizontal="left"/>
    </xf>
    <xf borderId="4" fillId="0" fontId="2" numFmtId="3" xfId="0" applyAlignment="1" applyBorder="1" applyFont="1" applyNumberFormat="1">
      <alignment horizontal="left" shrinkToFit="0" wrapText="1"/>
    </xf>
    <xf borderId="4" fillId="0" fontId="2" numFmtId="165" xfId="0" applyAlignment="1" applyBorder="1" applyFont="1" applyNumberFormat="1">
      <alignment horizontal="left" shrinkToFit="0" wrapText="1"/>
    </xf>
    <xf borderId="8" fillId="0" fontId="2" numFmtId="3" xfId="0" applyAlignment="1" applyBorder="1" applyFont="1" applyNumberFormat="1">
      <alignment horizontal="center"/>
    </xf>
    <xf borderId="8" fillId="0" fontId="2" numFmtId="0" xfId="0" applyAlignment="1" applyBorder="1" applyFont="1">
      <alignment horizontal="center"/>
    </xf>
    <xf borderId="4" fillId="5" fontId="4" numFmtId="0" xfId="0" applyAlignment="1" applyBorder="1" applyFill="1" applyFont="1">
      <alignment horizontal="right"/>
    </xf>
    <xf borderId="8" fillId="5" fontId="4" numFmtId="164" xfId="0" applyBorder="1" applyFont="1" applyNumberFormat="1"/>
    <xf borderId="8" fillId="5" fontId="4" numFmtId="9" xfId="0" applyBorder="1" applyFont="1" applyNumberFormat="1"/>
    <xf borderId="5" fillId="0" fontId="4" numFmtId="0" xfId="0" applyAlignment="1" applyBorder="1" applyFont="1">
      <alignment horizontal="center"/>
    </xf>
    <xf borderId="4" fillId="4" fontId="4" numFmtId="0" xfId="0" applyAlignment="1" applyBorder="1" applyFont="1">
      <alignment shrinkToFit="0" wrapText="1"/>
    </xf>
    <xf borderId="8" fillId="4" fontId="4" numFmtId="0" xfId="0" applyAlignment="1" applyBorder="1" applyFont="1">
      <alignment shrinkToFit="0" wrapText="1"/>
    </xf>
    <xf borderId="8" fillId="4" fontId="4" numFmtId="0" xfId="0" applyAlignment="1" applyBorder="1" applyFont="1">
      <alignment horizontal="center" shrinkToFit="0" wrapText="1"/>
    </xf>
    <xf borderId="4" fillId="0" fontId="2" numFmtId="0" xfId="0" applyBorder="1" applyFont="1"/>
    <xf borderId="8" fillId="0" fontId="2" numFmtId="0" xfId="0" applyBorder="1" applyFont="1"/>
    <xf borderId="5" fillId="0" fontId="4" numFmtId="0" xfId="0" applyAlignment="1" applyBorder="1" applyFont="1">
      <alignment horizontal="center" shrinkToFit="0" wrapText="1"/>
    </xf>
    <xf borderId="4" fillId="6" fontId="4" numFmtId="0" xfId="0" applyAlignment="1" applyBorder="1" applyFill="1" applyFont="1">
      <alignment horizontal="left" shrinkToFit="0" wrapText="1"/>
    </xf>
    <xf borderId="4" fillId="2" fontId="7" numFmtId="0" xfId="0" applyAlignment="1" applyBorder="1" applyFont="1">
      <alignment horizontal="left"/>
    </xf>
    <xf borderId="4" fillId="0" fontId="2" numFmtId="0" xfId="0" applyAlignment="1" applyBorder="1" applyFont="1">
      <alignment horizontal="left" shrinkToFit="0" vertical="center" wrapText="1"/>
    </xf>
    <xf borderId="4" fillId="0" fontId="8" numFmtId="0" xfId="0" applyAlignment="1" applyBorder="1" applyFont="1">
      <alignment horizontal="left" shrinkToFit="0" wrapText="1"/>
    </xf>
    <xf borderId="9" fillId="6" fontId="2" numFmtId="0" xfId="0" applyAlignment="1" applyBorder="1" applyFont="1">
      <alignment horizontal="center" shrinkToFit="0" vertical="top" wrapText="1"/>
    </xf>
    <xf borderId="10" fillId="0" fontId="3" numFmtId="0" xfId="0" applyBorder="1" applyFont="1"/>
    <xf borderId="11" fillId="0" fontId="3" numFmtId="0" xfId="0" applyBorder="1" applyFont="1"/>
    <xf borderId="12" fillId="5" fontId="4" numFmtId="0" xfId="0" applyAlignment="1" applyBorder="1" applyFont="1">
      <alignment horizontal="right"/>
    </xf>
    <xf borderId="13" fillId="0" fontId="3" numFmtId="0" xfId="0" applyBorder="1" applyFont="1"/>
    <xf borderId="14" fillId="0" fontId="3" numFmtId="0" xfId="0" applyBorder="1" applyFont="1"/>
    <xf borderId="12" fillId="7" fontId="9" numFmtId="0" xfId="0" applyAlignment="1" applyBorder="1" applyFill="1" applyFont="1">
      <alignment horizontal="right"/>
    </xf>
    <xf borderId="8" fillId="7" fontId="4" numFmtId="164" xfId="0" applyBorder="1" applyFont="1" applyNumberFormat="1"/>
    <xf borderId="8" fillId="7" fontId="4" numFmtId="9" xfId="0" applyBorder="1" applyFont="1" applyNumberForma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5" fontId="9" numFmtId="0" xfId="0" applyAlignment="1" applyBorder="1" applyFont="1">
      <alignment horizontal="right"/>
    </xf>
    <xf borderId="19" fillId="0" fontId="3" numFmtId="0" xfId="0" applyBorder="1" applyFont="1"/>
    <xf borderId="20" fillId="5" fontId="4" numFmtId="2" xfId="0" applyBorder="1" applyFont="1" applyNumberFormat="1"/>
    <xf borderId="20" fillId="5" fontId="9" numFmtId="0" xfId="0" applyAlignment="1" applyBorder="1" applyFont="1">
      <alignment horizontal="right"/>
    </xf>
    <xf borderId="0" fillId="0" fontId="9" numFmtId="0" xfId="0" applyAlignment="1" applyFont="1">
      <alignment horizontal="right"/>
    </xf>
    <xf borderId="4" fillId="2" fontId="5" numFmtId="0" xfId="0" applyAlignment="1" applyBorder="1" applyFont="1">
      <alignment horizontal="left" shrinkToFit="0" wrapText="1"/>
    </xf>
    <xf borderId="8" fillId="4" fontId="4" numFmtId="0" xfId="0" applyBorder="1" applyFont="1"/>
    <xf borderId="8" fillId="0" fontId="2" numFmtId="0" xfId="0" applyAlignment="1" applyBorder="1" applyFont="1">
      <alignment shrinkToFit="0" vertical="center" wrapText="1"/>
    </xf>
    <xf borderId="8" fillId="0" fontId="10" numFmtId="0" xfId="0" applyAlignment="1" applyBorder="1" applyFont="1">
      <alignment shrinkToFit="0" wrapText="1"/>
    </xf>
    <xf borderId="8" fillId="0" fontId="8" numFmtId="0" xfId="0" applyAlignment="1" applyBorder="1" applyFont="1">
      <alignment horizontal="right" shrinkToFit="0" wrapText="1"/>
    </xf>
    <xf borderId="8" fillId="7" fontId="4" numFmtId="164" xfId="0" applyAlignment="1" applyBorder="1" applyFont="1" applyNumberFormat="1">
      <alignment readingOrder="0"/>
    </xf>
    <xf borderId="0" fillId="0" fontId="10" numFmtId="0" xfId="0" applyAlignment="1" applyFont="1">
      <alignment horizontal="center" shrinkToFit="0" wrapText="1"/>
    </xf>
    <xf borderId="4" fillId="0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customschemas.google.com/relationships/workbookmetadata" Target="metadata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9.14"/>
    <col customWidth="1" min="3" max="3" width="13.43"/>
    <col customWidth="1" min="4" max="5" width="12.71"/>
    <col customWidth="1" min="6" max="8" width="13.29"/>
    <col customWidth="1" min="9" max="26" width="9.14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5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4"/>
      <c r="C3" s="7"/>
      <c r="D3" s="2"/>
      <c r="E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9"/>
      <c r="B4" s="6"/>
      <c r="C4" s="6"/>
      <c r="D4" s="6"/>
      <c r="E4" s="6"/>
      <c r="F4" s="6"/>
      <c r="G4" s="6"/>
      <c r="H4" s="6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 t="s">
        <v>2</v>
      </c>
      <c r="B5" s="11"/>
      <c r="C5" s="11"/>
      <c r="D5" s="11"/>
      <c r="E5" s="11"/>
      <c r="F5" s="11"/>
      <c r="G5" s="11"/>
      <c r="H5" s="12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4" t="s">
        <v>3</v>
      </c>
      <c r="B6" s="11"/>
      <c r="C6" s="11"/>
      <c r="D6" s="11"/>
      <c r="E6" s="11"/>
      <c r="F6" s="11"/>
      <c r="G6" s="11"/>
      <c r="H6" s="12"/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5" t="s">
        <v>4</v>
      </c>
      <c r="B7" s="12"/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0" customHeight="1">
      <c r="A8" s="17"/>
      <c r="B8" s="12"/>
      <c r="C8" s="18"/>
      <c r="D8" s="19"/>
      <c r="E8" s="20"/>
      <c r="F8" s="21">
        <v>15000.0</v>
      </c>
      <c r="G8" s="19"/>
      <c r="H8" s="22">
        <f t="shared" ref="H8:H16" si="1">+F8+G8</f>
        <v>15000</v>
      </c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23"/>
      <c r="B9" s="12"/>
      <c r="C9" s="18"/>
      <c r="D9" s="19"/>
      <c r="E9" s="20"/>
      <c r="F9" s="21"/>
      <c r="G9" s="19"/>
      <c r="H9" s="22">
        <f t="shared" si="1"/>
        <v>0</v>
      </c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0" customHeight="1">
      <c r="A10" s="23"/>
      <c r="B10" s="12"/>
      <c r="C10" s="18"/>
      <c r="D10" s="19"/>
      <c r="E10" s="20"/>
      <c r="F10" s="21"/>
      <c r="G10" s="19"/>
      <c r="H10" s="22">
        <f t="shared" si="1"/>
        <v>0</v>
      </c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23"/>
      <c r="B11" s="12"/>
      <c r="C11" s="18"/>
      <c r="D11" s="19"/>
      <c r="E11" s="20"/>
      <c r="F11" s="21">
        <v>0.0</v>
      </c>
      <c r="G11" s="19"/>
      <c r="H11" s="22">
        <f t="shared" si="1"/>
        <v>0</v>
      </c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23"/>
      <c r="B12" s="12"/>
      <c r="C12" s="18"/>
      <c r="D12" s="19"/>
      <c r="E12" s="20"/>
      <c r="F12" s="21">
        <v>0.0</v>
      </c>
      <c r="G12" s="19"/>
      <c r="H12" s="22">
        <f t="shared" si="1"/>
        <v>0</v>
      </c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23"/>
      <c r="B13" s="12"/>
      <c r="C13" s="18"/>
      <c r="D13" s="19"/>
      <c r="E13" s="20"/>
      <c r="F13" s="19"/>
      <c r="G13" s="19"/>
      <c r="H13" s="22">
        <f t="shared" si="1"/>
        <v>0</v>
      </c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23"/>
      <c r="B14" s="12"/>
      <c r="C14" s="18"/>
      <c r="D14" s="19"/>
      <c r="E14" s="20"/>
      <c r="F14" s="19"/>
      <c r="G14" s="19"/>
      <c r="H14" s="22">
        <f t="shared" si="1"/>
        <v>0</v>
      </c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23"/>
      <c r="B15" s="12"/>
      <c r="C15" s="18"/>
      <c r="D15" s="19"/>
      <c r="E15" s="20"/>
      <c r="F15" s="19"/>
      <c r="G15" s="19"/>
      <c r="H15" s="22">
        <f t="shared" si="1"/>
        <v>0</v>
      </c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23"/>
      <c r="B16" s="12"/>
      <c r="C16" s="18"/>
      <c r="D16" s="19"/>
      <c r="E16" s="20"/>
      <c r="F16" s="19"/>
      <c r="G16" s="19"/>
      <c r="H16" s="22">
        <f t="shared" si="1"/>
        <v>0</v>
      </c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4" t="s">
        <v>11</v>
      </c>
      <c r="B17" s="12"/>
      <c r="C17" s="25">
        <f t="shared" ref="C17:D17" si="2">SUM(C8:C16)</f>
        <v>0</v>
      </c>
      <c r="D17" s="26">
        <f t="shared" si="2"/>
        <v>0</v>
      </c>
      <c r="E17" s="27"/>
      <c r="F17" s="26">
        <f>ROUND(SUM(F8:F16),0)</f>
        <v>15000</v>
      </c>
      <c r="G17" s="26">
        <f t="shared" ref="G17:H17" si="3">SUM(G8:G16)</f>
        <v>0</v>
      </c>
      <c r="H17" s="26">
        <f t="shared" si="3"/>
        <v>15000</v>
      </c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0" t="s">
        <v>12</v>
      </c>
      <c r="B18" s="11"/>
      <c r="C18" s="11"/>
      <c r="D18" s="11"/>
      <c r="E18" s="11"/>
      <c r="F18" s="11"/>
      <c r="G18" s="11"/>
      <c r="H18" s="12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8" t="s">
        <v>13</v>
      </c>
      <c r="B19" s="12"/>
      <c r="C19" s="28" t="s">
        <v>14</v>
      </c>
      <c r="D19" s="11"/>
      <c r="E19" s="12"/>
      <c r="F19" s="16" t="s">
        <v>8</v>
      </c>
      <c r="G19" s="16" t="s">
        <v>9</v>
      </c>
      <c r="H19" s="16" t="s">
        <v>10</v>
      </c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17"/>
      <c r="B20" s="12"/>
      <c r="C20" s="17"/>
      <c r="D20" s="11"/>
      <c r="E20" s="12"/>
      <c r="F20" s="21"/>
      <c r="G20" s="19"/>
      <c r="H20" s="22">
        <f t="shared" ref="H20:H24" si="4">+F20+G20</f>
        <v>0</v>
      </c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17"/>
      <c r="B21" s="12"/>
      <c r="C21" s="17"/>
      <c r="D21" s="11"/>
      <c r="E21" s="12"/>
      <c r="F21" s="21"/>
      <c r="G21" s="19"/>
      <c r="H21" s="22">
        <f t="shared" si="4"/>
        <v>0</v>
      </c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17"/>
      <c r="B22" s="12"/>
      <c r="C22" s="17"/>
      <c r="D22" s="11"/>
      <c r="E22" s="12"/>
      <c r="F22" s="21"/>
      <c r="G22" s="19"/>
      <c r="H22" s="22">
        <f t="shared" si="4"/>
        <v>0</v>
      </c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17"/>
      <c r="B23" s="12"/>
      <c r="C23" s="29"/>
      <c r="D23" s="11"/>
      <c r="E23" s="12"/>
      <c r="F23" s="21"/>
      <c r="G23" s="19"/>
      <c r="H23" s="22">
        <f t="shared" si="4"/>
        <v>0</v>
      </c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62.25" customHeight="1">
      <c r="A24" s="17"/>
      <c r="B24" s="12"/>
      <c r="C24" s="17"/>
      <c r="D24" s="11"/>
      <c r="E24" s="12"/>
      <c r="F24" s="21"/>
      <c r="G24" s="19"/>
      <c r="H24" s="22">
        <f t="shared" si="4"/>
        <v>0</v>
      </c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4" t="s">
        <v>11</v>
      </c>
      <c r="B25" s="11"/>
      <c r="C25" s="11"/>
      <c r="D25" s="11"/>
      <c r="E25" s="12"/>
      <c r="F25" s="26">
        <f t="shared" ref="F25:H25" si="5">SUM(F20:F24)</f>
        <v>0</v>
      </c>
      <c r="G25" s="26">
        <f t="shared" si="5"/>
        <v>0</v>
      </c>
      <c r="H25" s="26">
        <f t="shared" si="5"/>
        <v>0</v>
      </c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0" t="s">
        <v>15</v>
      </c>
      <c r="B26" s="11"/>
      <c r="C26" s="11"/>
      <c r="D26" s="11"/>
      <c r="E26" s="11"/>
      <c r="F26" s="11"/>
      <c r="G26" s="11"/>
      <c r="H26" s="12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8" t="s">
        <v>13</v>
      </c>
      <c r="B27" s="12"/>
      <c r="C27" s="28" t="s">
        <v>14</v>
      </c>
      <c r="D27" s="11"/>
      <c r="E27" s="12"/>
      <c r="F27" s="16" t="s">
        <v>8</v>
      </c>
      <c r="G27" s="16" t="s">
        <v>9</v>
      </c>
      <c r="H27" s="16" t="s">
        <v>10</v>
      </c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85.5" customHeight="1">
      <c r="A28" s="17"/>
      <c r="B28" s="12"/>
      <c r="C28" s="17"/>
      <c r="D28" s="11"/>
      <c r="E28" s="12"/>
      <c r="F28" s="21"/>
      <c r="G28" s="19"/>
      <c r="H28" s="22">
        <f t="shared" ref="H28:H32" si="6">+F28+G28</f>
        <v>0</v>
      </c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2.25" customHeight="1">
      <c r="A29" s="17"/>
      <c r="B29" s="12"/>
      <c r="C29" s="17"/>
      <c r="D29" s="11"/>
      <c r="E29" s="12"/>
      <c r="F29" s="21"/>
      <c r="G29" s="19"/>
      <c r="H29" s="22">
        <f t="shared" si="6"/>
        <v>0</v>
      </c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89.25" customHeight="1">
      <c r="A30" s="17"/>
      <c r="B30" s="12"/>
      <c r="C30" s="17"/>
      <c r="D30" s="11"/>
      <c r="E30" s="12"/>
      <c r="F30" s="19"/>
      <c r="G30" s="19"/>
      <c r="H30" s="22">
        <f t="shared" si="6"/>
        <v>0</v>
      </c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17"/>
      <c r="B31" s="12"/>
      <c r="C31" s="17"/>
      <c r="D31" s="11"/>
      <c r="E31" s="12"/>
      <c r="F31" s="19"/>
      <c r="G31" s="19"/>
      <c r="H31" s="22">
        <f t="shared" si="6"/>
        <v>0</v>
      </c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0" customHeight="1">
      <c r="A32" s="17"/>
      <c r="B32" s="12"/>
      <c r="C32" s="17"/>
      <c r="D32" s="11"/>
      <c r="E32" s="12"/>
      <c r="F32" s="19"/>
      <c r="G32" s="19"/>
      <c r="H32" s="22">
        <f t="shared" si="6"/>
        <v>0</v>
      </c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4" t="s">
        <v>11</v>
      </c>
      <c r="B33" s="11"/>
      <c r="C33" s="11"/>
      <c r="D33" s="11"/>
      <c r="E33" s="12"/>
      <c r="F33" s="26">
        <f t="shared" ref="F33:H33" si="7">SUM(F28:F32)</f>
        <v>0</v>
      </c>
      <c r="G33" s="26">
        <f t="shared" si="7"/>
        <v>0</v>
      </c>
      <c r="H33" s="26">
        <f t="shared" si="7"/>
        <v>0</v>
      </c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0" t="s">
        <v>16</v>
      </c>
      <c r="B34" s="11"/>
      <c r="C34" s="11"/>
      <c r="D34" s="11"/>
      <c r="E34" s="11"/>
      <c r="F34" s="11"/>
      <c r="G34" s="11"/>
      <c r="H34" s="12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8" t="s">
        <v>13</v>
      </c>
      <c r="B35" s="12"/>
      <c r="C35" s="28" t="s">
        <v>14</v>
      </c>
      <c r="D35" s="11"/>
      <c r="E35" s="12"/>
      <c r="F35" s="16" t="s">
        <v>8</v>
      </c>
      <c r="G35" s="16" t="s">
        <v>9</v>
      </c>
      <c r="H35" s="16" t="s">
        <v>10</v>
      </c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63.0" customHeight="1">
      <c r="A36" s="17"/>
      <c r="B36" s="12"/>
      <c r="C36" s="17"/>
      <c r="D36" s="11"/>
      <c r="E36" s="12"/>
      <c r="F36" s="21"/>
      <c r="G36" s="19"/>
      <c r="H36" s="22">
        <f t="shared" ref="H36:H40" si="8">+F36+G36</f>
        <v>0</v>
      </c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0.0" customHeight="1">
      <c r="A37" s="17"/>
      <c r="B37" s="12"/>
      <c r="C37" s="17"/>
      <c r="D37" s="11"/>
      <c r="E37" s="12"/>
      <c r="F37" s="19"/>
      <c r="G37" s="19"/>
      <c r="H37" s="22">
        <f t="shared" si="8"/>
        <v>0</v>
      </c>
      <c r="I37" s="1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0.0" customHeight="1">
      <c r="A38" s="17"/>
      <c r="B38" s="12"/>
      <c r="C38" s="30"/>
      <c r="D38" s="11"/>
      <c r="E38" s="12"/>
      <c r="F38" s="19"/>
      <c r="G38" s="19"/>
      <c r="H38" s="22">
        <f t="shared" si="8"/>
        <v>0</v>
      </c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0.0" customHeight="1">
      <c r="A39" s="17"/>
      <c r="B39" s="12"/>
      <c r="C39" s="17"/>
      <c r="D39" s="11"/>
      <c r="E39" s="12"/>
      <c r="F39" s="19"/>
      <c r="G39" s="19"/>
      <c r="H39" s="22">
        <f t="shared" si="8"/>
        <v>0</v>
      </c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0.0" customHeight="1">
      <c r="A40" s="17"/>
      <c r="B40" s="12"/>
      <c r="C40" s="17"/>
      <c r="D40" s="11"/>
      <c r="E40" s="12"/>
      <c r="F40" s="19"/>
      <c r="G40" s="19"/>
      <c r="H40" s="22">
        <f t="shared" si="8"/>
        <v>0</v>
      </c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4" t="s">
        <v>11</v>
      </c>
      <c r="B41" s="11"/>
      <c r="C41" s="11"/>
      <c r="D41" s="11"/>
      <c r="E41" s="12"/>
      <c r="F41" s="26">
        <f t="shared" ref="F41:H41" si="9">SUM(F36:F40)</f>
        <v>0</v>
      </c>
      <c r="G41" s="26">
        <f t="shared" si="9"/>
        <v>0</v>
      </c>
      <c r="H41" s="26">
        <f t="shared" si="9"/>
        <v>0</v>
      </c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0" t="s">
        <v>17</v>
      </c>
      <c r="B42" s="11"/>
      <c r="C42" s="11"/>
      <c r="D42" s="11"/>
      <c r="E42" s="11"/>
      <c r="F42" s="11"/>
      <c r="G42" s="11"/>
      <c r="H42" s="12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8" t="s">
        <v>13</v>
      </c>
      <c r="B43" s="11"/>
      <c r="C43" s="12"/>
      <c r="D43" s="16" t="s">
        <v>5</v>
      </c>
      <c r="E43" s="16" t="s">
        <v>18</v>
      </c>
      <c r="F43" s="16" t="s">
        <v>8</v>
      </c>
      <c r="G43" s="16" t="s">
        <v>9</v>
      </c>
      <c r="H43" s="16" t="s">
        <v>10</v>
      </c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7"/>
      <c r="B44" s="11"/>
      <c r="C44" s="12"/>
      <c r="D44" s="31"/>
      <c r="E44" s="32"/>
      <c r="F44" s="19"/>
      <c r="G44" s="19"/>
      <c r="H44" s="22">
        <f t="shared" ref="H44:H45" si="10">+F44+G44</f>
        <v>0</v>
      </c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7"/>
      <c r="B45" s="11"/>
      <c r="C45" s="12"/>
      <c r="D45" s="31"/>
      <c r="E45" s="32"/>
      <c r="F45" s="19"/>
      <c r="G45" s="19"/>
      <c r="H45" s="22">
        <f t="shared" si="10"/>
        <v>0</v>
      </c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4" t="s">
        <v>11</v>
      </c>
      <c r="B46" s="11"/>
      <c r="C46" s="11"/>
      <c r="D46" s="11"/>
      <c r="E46" s="12"/>
      <c r="F46" s="26">
        <f t="shared" ref="F46:H46" si="11">SUM(F44:F45)</f>
        <v>0</v>
      </c>
      <c r="G46" s="26">
        <f t="shared" si="11"/>
        <v>0</v>
      </c>
      <c r="H46" s="26">
        <f t="shared" si="11"/>
        <v>0</v>
      </c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0" t="s">
        <v>19</v>
      </c>
      <c r="B47" s="11"/>
      <c r="C47" s="11"/>
      <c r="D47" s="11"/>
      <c r="E47" s="11"/>
      <c r="F47" s="11"/>
      <c r="G47" s="11"/>
      <c r="H47" s="12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8" t="s">
        <v>20</v>
      </c>
      <c r="B48" s="12"/>
      <c r="C48" s="28" t="s">
        <v>14</v>
      </c>
      <c r="D48" s="11"/>
      <c r="E48" s="12"/>
      <c r="F48" s="16" t="s">
        <v>8</v>
      </c>
      <c r="G48" s="16" t="s">
        <v>9</v>
      </c>
      <c r="H48" s="16" t="s">
        <v>10</v>
      </c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30.0" customHeight="1">
      <c r="A49" s="17"/>
      <c r="B49" s="12"/>
      <c r="C49" s="17"/>
      <c r="D49" s="11"/>
      <c r="E49" s="12"/>
      <c r="F49" s="21"/>
      <c r="G49" s="19"/>
      <c r="H49" s="22">
        <f t="shared" ref="H49:H55" si="12">+F49+G49</f>
        <v>0</v>
      </c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64.5" customHeight="1">
      <c r="A50" s="17"/>
      <c r="B50" s="12"/>
      <c r="C50" s="17"/>
      <c r="D50" s="11"/>
      <c r="E50" s="12"/>
      <c r="F50" s="21"/>
      <c r="G50" s="19"/>
      <c r="H50" s="22">
        <f t="shared" si="12"/>
        <v>0</v>
      </c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30.0" customHeight="1">
      <c r="A51" s="17"/>
      <c r="B51" s="12"/>
      <c r="C51" s="17"/>
      <c r="D51" s="11"/>
      <c r="E51" s="12"/>
      <c r="F51" s="21"/>
      <c r="G51" s="19"/>
      <c r="H51" s="22">
        <f t="shared" si="12"/>
        <v>0</v>
      </c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0.0" customHeight="1">
      <c r="A52" s="17"/>
      <c r="B52" s="12"/>
      <c r="C52" s="17"/>
      <c r="D52" s="11"/>
      <c r="E52" s="12"/>
      <c r="F52" s="21"/>
      <c r="G52" s="19"/>
      <c r="H52" s="22">
        <f t="shared" si="12"/>
        <v>0</v>
      </c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0.0" customHeight="1">
      <c r="A53" s="17"/>
      <c r="B53" s="12"/>
      <c r="C53" s="17"/>
      <c r="D53" s="11"/>
      <c r="E53" s="12"/>
      <c r="F53" s="21">
        <v>0.0</v>
      </c>
      <c r="G53" s="19"/>
      <c r="H53" s="22">
        <f t="shared" si="12"/>
        <v>0</v>
      </c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0.0" customHeight="1">
      <c r="A54" s="17"/>
      <c r="B54" s="12"/>
      <c r="C54" s="17"/>
      <c r="D54" s="11"/>
      <c r="E54" s="12"/>
      <c r="F54" s="21">
        <v>0.0</v>
      </c>
      <c r="G54" s="19"/>
      <c r="H54" s="22">
        <f t="shared" si="12"/>
        <v>0</v>
      </c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30.0" customHeight="1">
      <c r="A55" s="17"/>
      <c r="B55" s="12"/>
      <c r="C55" s="17"/>
      <c r="D55" s="11"/>
      <c r="E55" s="12"/>
      <c r="F55" s="21"/>
      <c r="G55" s="19"/>
      <c r="H55" s="22">
        <f t="shared" si="12"/>
        <v>0</v>
      </c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4" t="s">
        <v>11</v>
      </c>
      <c r="B56" s="11"/>
      <c r="C56" s="11"/>
      <c r="D56" s="11"/>
      <c r="E56" s="12"/>
      <c r="F56" s="26">
        <f t="shared" ref="F56:H56" si="13">SUM(F49:F55)</f>
        <v>0</v>
      </c>
      <c r="G56" s="26">
        <f t="shared" si="13"/>
        <v>0</v>
      </c>
      <c r="H56" s="26">
        <f t="shared" si="13"/>
        <v>0</v>
      </c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0" t="s">
        <v>21</v>
      </c>
      <c r="B57" s="11"/>
      <c r="C57" s="11"/>
      <c r="D57" s="11"/>
      <c r="E57" s="11"/>
      <c r="F57" s="11"/>
      <c r="G57" s="11"/>
      <c r="H57" s="12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8" t="s">
        <v>13</v>
      </c>
      <c r="B58" s="12"/>
      <c r="C58" s="28" t="s">
        <v>14</v>
      </c>
      <c r="D58" s="12"/>
      <c r="E58" s="16" t="s">
        <v>22</v>
      </c>
      <c r="F58" s="16" t="s">
        <v>8</v>
      </c>
      <c r="G58" s="16" t="s">
        <v>9</v>
      </c>
      <c r="H58" s="16" t="s">
        <v>10</v>
      </c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7"/>
      <c r="B59" s="12"/>
      <c r="C59" s="17"/>
      <c r="D59" s="12"/>
      <c r="E59" s="19"/>
      <c r="F59" s="21"/>
      <c r="G59" s="19"/>
      <c r="H59" s="22">
        <f t="shared" ref="H59:H60" si="14">+F59+G59</f>
        <v>0</v>
      </c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7"/>
      <c r="B60" s="12"/>
      <c r="C60" s="17"/>
      <c r="D60" s="12"/>
      <c r="E60" s="19"/>
      <c r="F60" s="19"/>
      <c r="G60" s="19"/>
      <c r="H60" s="22">
        <f t="shared" si="14"/>
        <v>0</v>
      </c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4" t="s">
        <v>11</v>
      </c>
      <c r="B61" s="11"/>
      <c r="C61" s="11"/>
      <c r="D61" s="11"/>
      <c r="E61" s="12"/>
      <c r="F61" s="26">
        <f t="shared" ref="F61:H61" si="15">SUM(F59:F60)</f>
        <v>0</v>
      </c>
      <c r="G61" s="26">
        <f t="shared" si="15"/>
        <v>0</v>
      </c>
      <c r="H61" s="26">
        <f t="shared" si="15"/>
        <v>0</v>
      </c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0" t="s">
        <v>23</v>
      </c>
      <c r="B62" s="11"/>
      <c r="C62" s="11"/>
      <c r="D62" s="11"/>
      <c r="E62" s="11"/>
      <c r="F62" s="11"/>
      <c r="G62" s="11"/>
      <c r="H62" s="12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8" t="s">
        <v>13</v>
      </c>
      <c r="B63" s="12"/>
      <c r="C63" s="28" t="s">
        <v>14</v>
      </c>
      <c r="D63" s="12"/>
      <c r="E63" s="16" t="s">
        <v>22</v>
      </c>
      <c r="F63" s="16" t="s">
        <v>8</v>
      </c>
      <c r="G63" s="16" t="s">
        <v>9</v>
      </c>
      <c r="H63" s="16" t="s">
        <v>10</v>
      </c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0.0" customHeight="1">
      <c r="A64" s="17"/>
      <c r="B64" s="12"/>
      <c r="C64" s="17"/>
      <c r="D64" s="12"/>
      <c r="E64" s="19"/>
      <c r="F64" s="21"/>
      <c r="G64" s="19"/>
      <c r="H64" s="22">
        <f t="shared" ref="H64:H65" si="16">+F64+G64</f>
        <v>0</v>
      </c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30.0" customHeight="1">
      <c r="A65" s="17"/>
      <c r="B65" s="12"/>
      <c r="C65" s="17"/>
      <c r="D65" s="12"/>
      <c r="E65" s="19"/>
      <c r="F65" s="19"/>
      <c r="G65" s="19"/>
      <c r="H65" s="22">
        <f t="shared" si="16"/>
        <v>0</v>
      </c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4" t="s">
        <v>11</v>
      </c>
      <c r="B66" s="11"/>
      <c r="C66" s="11"/>
      <c r="D66" s="11"/>
      <c r="E66" s="12"/>
      <c r="F66" s="26">
        <f t="shared" ref="F66:H66" si="17">SUM(F64:F65)</f>
        <v>0</v>
      </c>
      <c r="G66" s="26">
        <f t="shared" si="17"/>
        <v>0</v>
      </c>
      <c r="H66" s="26">
        <f t="shared" si="17"/>
        <v>0</v>
      </c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0" t="s">
        <v>24</v>
      </c>
      <c r="B67" s="11"/>
      <c r="C67" s="11"/>
      <c r="D67" s="11"/>
      <c r="E67" s="11"/>
      <c r="F67" s="11"/>
      <c r="G67" s="11"/>
      <c r="H67" s="12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8" t="s">
        <v>13</v>
      </c>
      <c r="B68" s="12"/>
      <c r="C68" s="28" t="s">
        <v>14</v>
      </c>
      <c r="D68" s="12"/>
      <c r="E68" s="16" t="s">
        <v>22</v>
      </c>
      <c r="F68" s="16" t="s">
        <v>8</v>
      </c>
      <c r="G68" s="16" t="s">
        <v>9</v>
      </c>
      <c r="H68" s="16" t="s">
        <v>10</v>
      </c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30.0" customHeight="1">
      <c r="A69" s="17"/>
      <c r="B69" s="12"/>
      <c r="C69" s="17"/>
      <c r="D69" s="12"/>
      <c r="E69" s="19"/>
      <c r="F69" s="21"/>
      <c r="G69" s="19"/>
      <c r="H69" s="22">
        <f t="shared" ref="H69:H70" si="18">+F69+G69</f>
        <v>0</v>
      </c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30.0" customHeight="1">
      <c r="A70" s="17"/>
      <c r="B70" s="12"/>
      <c r="C70" s="17"/>
      <c r="D70" s="12"/>
      <c r="E70" s="19"/>
      <c r="F70" s="19"/>
      <c r="G70" s="19"/>
      <c r="H70" s="22">
        <f t="shared" si="18"/>
        <v>0</v>
      </c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4" t="s">
        <v>11</v>
      </c>
      <c r="B71" s="11"/>
      <c r="C71" s="11"/>
      <c r="D71" s="11"/>
      <c r="E71" s="12"/>
      <c r="F71" s="26">
        <f t="shared" ref="F71:H71" si="19">SUM(F69:F70)</f>
        <v>0</v>
      </c>
      <c r="G71" s="26">
        <f t="shared" si="19"/>
        <v>0</v>
      </c>
      <c r="H71" s="26">
        <f t="shared" si="19"/>
        <v>0</v>
      </c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0" t="s">
        <v>25</v>
      </c>
      <c r="B72" s="11"/>
      <c r="C72" s="11"/>
      <c r="D72" s="11"/>
      <c r="E72" s="11"/>
      <c r="F72" s="11"/>
      <c r="G72" s="11"/>
      <c r="H72" s="12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8" t="s">
        <v>13</v>
      </c>
      <c r="B73" s="12"/>
      <c r="C73" s="28" t="s">
        <v>14</v>
      </c>
      <c r="D73" s="12"/>
      <c r="E73" s="16" t="s">
        <v>22</v>
      </c>
      <c r="F73" s="16" t="s">
        <v>8</v>
      </c>
      <c r="G73" s="16" t="s">
        <v>9</v>
      </c>
      <c r="H73" s="16" t="s">
        <v>10</v>
      </c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0.0" customHeight="1">
      <c r="A74" s="17"/>
      <c r="B74" s="12"/>
      <c r="C74" s="17"/>
      <c r="D74" s="12"/>
      <c r="E74" s="19"/>
      <c r="F74" s="21">
        <v>12000.0</v>
      </c>
      <c r="G74" s="19"/>
      <c r="H74" s="22">
        <f t="shared" ref="H74:H75" si="20">+F74+G74</f>
        <v>12000</v>
      </c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30.0" customHeight="1">
      <c r="A75" s="17"/>
      <c r="B75" s="12"/>
      <c r="C75" s="17"/>
      <c r="D75" s="12"/>
      <c r="E75" s="19"/>
      <c r="F75" s="19"/>
      <c r="G75" s="19"/>
      <c r="H75" s="22">
        <f t="shared" si="20"/>
        <v>0</v>
      </c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4" t="s">
        <v>11</v>
      </c>
      <c r="B76" s="11"/>
      <c r="C76" s="11"/>
      <c r="D76" s="11"/>
      <c r="E76" s="12"/>
      <c r="F76" s="26">
        <f t="shared" ref="F76:H76" si="21">SUM(F74:F75)</f>
        <v>12000</v>
      </c>
      <c r="G76" s="26">
        <f t="shared" si="21"/>
        <v>0</v>
      </c>
      <c r="H76" s="26">
        <f t="shared" si="21"/>
        <v>12000</v>
      </c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0" t="s">
        <v>26</v>
      </c>
      <c r="B77" s="11"/>
      <c r="C77" s="11"/>
      <c r="D77" s="11"/>
      <c r="E77" s="11"/>
      <c r="F77" s="11"/>
      <c r="G77" s="11"/>
      <c r="H77" s="12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8" t="s">
        <v>13</v>
      </c>
      <c r="B78" s="12"/>
      <c r="C78" s="28" t="s">
        <v>14</v>
      </c>
      <c r="D78" s="11"/>
      <c r="E78" s="12"/>
      <c r="F78" s="16" t="s">
        <v>8</v>
      </c>
      <c r="G78" s="16" t="s">
        <v>9</v>
      </c>
      <c r="H78" s="16" t="s">
        <v>10</v>
      </c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30.0" customHeight="1">
      <c r="A79" s="17"/>
      <c r="B79" s="12"/>
      <c r="C79" s="17"/>
      <c r="D79" s="11"/>
      <c r="E79" s="12"/>
      <c r="F79" s="21"/>
      <c r="G79" s="21">
        <v>250000.0</v>
      </c>
      <c r="H79" s="22">
        <f t="shared" ref="H79:H86" si="22">+F79+G79</f>
        <v>250000</v>
      </c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48.75" customHeight="1">
      <c r="A80" s="17"/>
      <c r="B80" s="12"/>
      <c r="C80" s="17"/>
      <c r="D80" s="11"/>
      <c r="E80" s="12"/>
      <c r="F80" s="21"/>
      <c r="G80" s="19"/>
      <c r="H80" s="22">
        <f t="shared" si="22"/>
        <v>0</v>
      </c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30.0" customHeight="1">
      <c r="A81" s="17"/>
      <c r="B81" s="12"/>
      <c r="C81" s="17"/>
      <c r="D81" s="11"/>
      <c r="E81" s="12"/>
      <c r="F81" s="19"/>
      <c r="G81" s="19"/>
      <c r="H81" s="22">
        <f t="shared" si="22"/>
        <v>0</v>
      </c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30.0" customHeight="1">
      <c r="A82" s="17"/>
      <c r="B82" s="12"/>
      <c r="C82" s="17"/>
      <c r="D82" s="11"/>
      <c r="E82" s="12"/>
      <c r="F82" s="19"/>
      <c r="G82" s="19"/>
      <c r="H82" s="22">
        <f t="shared" si="22"/>
        <v>0</v>
      </c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0.0" customHeight="1">
      <c r="A83" s="17"/>
      <c r="B83" s="12"/>
      <c r="C83" s="17"/>
      <c r="D83" s="11"/>
      <c r="E83" s="12"/>
      <c r="F83" s="19"/>
      <c r="G83" s="19"/>
      <c r="H83" s="22">
        <f t="shared" si="22"/>
        <v>0</v>
      </c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30.0" customHeight="1">
      <c r="A84" s="17"/>
      <c r="B84" s="12"/>
      <c r="C84" s="17"/>
      <c r="D84" s="11"/>
      <c r="E84" s="12"/>
      <c r="F84" s="19"/>
      <c r="G84" s="19"/>
      <c r="H84" s="22">
        <f t="shared" si="22"/>
        <v>0</v>
      </c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30.0" customHeight="1">
      <c r="A85" s="17"/>
      <c r="B85" s="12"/>
      <c r="C85" s="17"/>
      <c r="D85" s="11"/>
      <c r="E85" s="12"/>
      <c r="F85" s="19"/>
      <c r="G85" s="19"/>
      <c r="H85" s="22">
        <f t="shared" si="22"/>
        <v>0</v>
      </c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30.0" customHeight="1">
      <c r="A86" s="17"/>
      <c r="B86" s="12"/>
      <c r="C86" s="17"/>
      <c r="D86" s="11"/>
      <c r="E86" s="12"/>
      <c r="F86" s="19"/>
      <c r="G86" s="19"/>
      <c r="H86" s="22">
        <f t="shared" si="22"/>
        <v>0</v>
      </c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4" t="s">
        <v>11</v>
      </c>
      <c r="B87" s="11"/>
      <c r="C87" s="11"/>
      <c r="D87" s="11"/>
      <c r="E87" s="12"/>
      <c r="F87" s="26">
        <f t="shared" ref="F87:H87" si="23">SUM(F79:F86)</f>
        <v>0</v>
      </c>
      <c r="G87" s="26">
        <f t="shared" si="23"/>
        <v>250000</v>
      </c>
      <c r="H87" s="26">
        <f t="shared" si="23"/>
        <v>250000</v>
      </c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33" t="s">
        <v>27</v>
      </c>
      <c r="B88" s="11"/>
      <c r="C88" s="11"/>
      <c r="D88" s="11"/>
      <c r="E88" s="12"/>
      <c r="F88" s="34">
        <f t="shared" ref="F88:H88" si="24">ROUND(SUM(F87,F76,F71,F66,F61,F56,F46,F41,F33,F25,F17),0)</f>
        <v>27000</v>
      </c>
      <c r="G88" s="34">
        <f t="shared" si="24"/>
        <v>250000</v>
      </c>
      <c r="H88" s="34">
        <f t="shared" si="24"/>
        <v>277000</v>
      </c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33" t="s">
        <v>28</v>
      </c>
      <c r="B89" s="11"/>
      <c r="C89" s="11"/>
      <c r="D89" s="11"/>
      <c r="E89" s="12"/>
      <c r="F89" s="35">
        <f>SUM(F88/H88)</f>
        <v>0.09747292419</v>
      </c>
      <c r="G89" s="35">
        <f>SUM(G88/H88)</f>
        <v>0.9025270758</v>
      </c>
      <c r="H89" s="35">
        <f>SUM(H88/H88)</f>
        <v>1</v>
      </c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36"/>
      <c r="B90" s="11"/>
      <c r="C90" s="11"/>
      <c r="D90" s="11"/>
      <c r="E90" s="11"/>
      <c r="F90" s="11"/>
      <c r="G90" s="11"/>
      <c r="H90" s="12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0" t="s">
        <v>29</v>
      </c>
      <c r="B91" s="11"/>
      <c r="C91" s="11"/>
      <c r="D91" s="11"/>
      <c r="E91" s="11"/>
      <c r="F91" s="11"/>
      <c r="G91" s="11"/>
      <c r="H91" s="12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4" t="s">
        <v>30</v>
      </c>
      <c r="B92" s="11"/>
      <c r="C92" s="11"/>
      <c r="D92" s="11"/>
      <c r="E92" s="11"/>
      <c r="F92" s="11"/>
      <c r="G92" s="11"/>
      <c r="H92" s="12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7" t="s">
        <v>20</v>
      </c>
      <c r="B93" s="12"/>
      <c r="C93" s="38" t="s">
        <v>31</v>
      </c>
      <c r="D93" s="39" t="s">
        <v>32</v>
      </c>
      <c r="E93" s="38" t="s">
        <v>33</v>
      </c>
      <c r="F93" s="16" t="s">
        <v>8</v>
      </c>
      <c r="G93" s="16" t="s">
        <v>9</v>
      </c>
      <c r="H93" s="16" t="s">
        <v>10</v>
      </c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40" t="s">
        <v>34</v>
      </c>
      <c r="B94" s="12"/>
      <c r="C94" s="18"/>
      <c r="D94" s="19"/>
      <c r="E94" s="18"/>
      <c r="F94" s="19"/>
      <c r="G94" s="19"/>
      <c r="H94" s="22">
        <f t="shared" ref="H94:H99" si="25">+F94+G94</f>
        <v>0</v>
      </c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41" t="s">
        <v>35</v>
      </c>
      <c r="B95" s="41"/>
      <c r="C95" s="18"/>
      <c r="D95" s="19"/>
      <c r="E95" s="18"/>
      <c r="F95" s="21">
        <v>673872.0</v>
      </c>
      <c r="G95" s="21">
        <v>70000.0</v>
      </c>
      <c r="H95" s="22">
        <f t="shared" si="25"/>
        <v>743872</v>
      </c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40" t="s">
        <v>36</v>
      </c>
      <c r="B96" s="12"/>
      <c r="C96" s="18"/>
      <c r="D96" s="19"/>
      <c r="E96" s="18"/>
      <c r="F96" s="19"/>
      <c r="G96" s="21"/>
      <c r="H96" s="22">
        <f t="shared" si="25"/>
        <v>0</v>
      </c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40" t="s">
        <v>37</v>
      </c>
      <c r="B97" s="12"/>
      <c r="C97" s="18"/>
      <c r="D97" s="19"/>
      <c r="E97" s="18"/>
      <c r="F97" s="21"/>
      <c r="G97" s="21"/>
      <c r="H97" s="22">
        <f t="shared" si="25"/>
        <v>0</v>
      </c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40" t="s">
        <v>38</v>
      </c>
      <c r="B98" s="12"/>
      <c r="C98" s="18"/>
      <c r="D98" s="19"/>
      <c r="E98" s="18"/>
      <c r="F98" s="19"/>
      <c r="G98" s="21"/>
      <c r="H98" s="22">
        <f t="shared" si="25"/>
        <v>0</v>
      </c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40" t="s">
        <v>39</v>
      </c>
      <c r="B99" s="12"/>
      <c r="C99" s="18"/>
      <c r="D99" s="19"/>
      <c r="E99" s="18"/>
      <c r="F99" s="21"/>
      <c r="G99" s="21"/>
      <c r="H99" s="22">
        <f t="shared" si="25"/>
        <v>0</v>
      </c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4" t="s">
        <v>11</v>
      </c>
      <c r="B100" s="12"/>
      <c r="C100" s="25">
        <f>SUM(C94:C99)</f>
        <v>0</v>
      </c>
      <c r="D100" s="27"/>
      <c r="E100" s="25">
        <f t="shared" ref="E100:H100" si="26">SUM(E94:E99)</f>
        <v>0</v>
      </c>
      <c r="F100" s="26">
        <f t="shared" si="26"/>
        <v>673872</v>
      </c>
      <c r="G100" s="26">
        <f t="shared" si="26"/>
        <v>70000</v>
      </c>
      <c r="H100" s="26">
        <f t="shared" si="26"/>
        <v>743872</v>
      </c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0" t="s">
        <v>40</v>
      </c>
      <c r="B101" s="11"/>
      <c r="C101" s="11"/>
      <c r="D101" s="11"/>
      <c r="E101" s="11"/>
      <c r="F101" s="11"/>
      <c r="G101" s="11"/>
      <c r="H101" s="12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8" t="s">
        <v>13</v>
      </c>
      <c r="B102" s="12"/>
      <c r="C102" s="28" t="s">
        <v>14</v>
      </c>
      <c r="D102" s="11"/>
      <c r="E102" s="12"/>
      <c r="F102" s="16" t="s">
        <v>8</v>
      </c>
      <c r="G102" s="16" t="s">
        <v>9</v>
      </c>
      <c r="H102" s="16" t="s">
        <v>10</v>
      </c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30.0" customHeight="1">
      <c r="A103" s="17" t="s">
        <v>41</v>
      </c>
      <c r="B103" s="12"/>
      <c r="C103" s="17"/>
      <c r="D103" s="11"/>
      <c r="E103" s="12"/>
      <c r="F103" s="21">
        <v>51551.0</v>
      </c>
      <c r="G103" s="19"/>
      <c r="H103" s="22">
        <f t="shared" ref="H103:H106" si="27">+F103+G103</f>
        <v>51551</v>
      </c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30.0" customHeight="1">
      <c r="A104" s="17" t="s">
        <v>42</v>
      </c>
      <c r="B104" s="12"/>
      <c r="C104" s="17"/>
      <c r="D104" s="11"/>
      <c r="E104" s="12"/>
      <c r="F104" s="21"/>
      <c r="G104" s="19"/>
      <c r="H104" s="22">
        <f t="shared" si="27"/>
        <v>0</v>
      </c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30.0" customHeight="1">
      <c r="A105" s="17" t="s">
        <v>43</v>
      </c>
      <c r="B105" s="12"/>
      <c r="C105" s="17"/>
      <c r="D105" s="11"/>
      <c r="E105" s="12"/>
      <c r="F105" s="19"/>
      <c r="G105" s="19"/>
      <c r="H105" s="22">
        <f t="shared" si="27"/>
        <v>0</v>
      </c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39.0" customHeight="1">
      <c r="A106" s="17" t="s">
        <v>44</v>
      </c>
      <c r="B106" s="12"/>
      <c r="C106" s="17"/>
      <c r="D106" s="11"/>
      <c r="E106" s="12"/>
      <c r="F106" s="19"/>
      <c r="G106" s="19"/>
      <c r="H106" s="22">
        <f t="shared" si="27"/>
        <v>0</v>
      </c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4" t="s">
        <v>11</v>
      </c>
      <c r="B107" s="11"/>
      <c r="C107" s="11"/>
      <c r="D107" s="11"/>
      <c r="E107" s="12"/>
      <c r="F107" s="26">
        <f t="shared" ref="F107:H107" si="28">SUM(F103:F106)</f>
        <v>51551</v>
      </c>
      <c r="G107" s="26">
        <f t="shared" si="28"/>
        <v>0</v>
      </c>
      <c r="H107" s="26">
        <f t="shared" si="28"/>
        <v>51551</v>
      </c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3" t="s">
        <v>27</v>
      </c>
      <c r="B108" s="11"/>
      <c r="C108" s="11"/>
      <c r="D108" s="11"/>
      <c r="E108" s="12"/>
      <c r="F108" s="34">
        <f t="shared" ref="F108:H108" si="29">ROUND(SUM(F100,F107),0)</f>
        <v>725423</v>
      </c>
      <c r="G108" s="34">
        <f t="shared" si="29"/>
        <v>70000</v>
      </c>
      <c r="H108" s="34">
        <f t="shared" si="29"/>
        <v>795423</v>
      </c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3" t="s">
        <v>28</v>
      </c>
      <c r="B109" s="11"/>
      <c r="C109" s="11"/>
      <c r="D109" s="11"/>
      <c r="E109" s="12"/>
      <c r="F109" s="35">
        <f>SUM(F108/H108)</f>
        <v>0.91199651</v>
      </c>
      <c r="G109" s="35">
        <f>SUM(G108/H108)</f>
        <v>0.08800348997</v>
      </c>
      <c r="H109" s="35">
        <f>SUM(H108/H108)</f>
        <v>1</v>
      </c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42"/>
      <c r="B110" s="11"/>
      <c r="C110" s="11"/>
      <c r="D110" s="11"/>
      <c r="E110" s="11"/>
      <c r="F110" s="11"/>
      <c r="G110" s="11"/>
      <c r="H110" s="1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30.0" customHeight="1">
      <c r="A111" s="43" t="s">
        <v>45</v>
      </c>
      <c r="B111" s="11"/>
      <c r="C111" s="11"/>
      <c r="D111" s="11"/>
      <c r="E111" s="11"/>
      <c r="F111" s="11"/>
      <c r="G111" s="11"/>
      <c r="H111" s="1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44" t="s">
        <v>46</v>
      </c>
      <c r="B112" s="11"/>
      <c r="C112" s="11"/>
      <c r="D112" s="11"/>
      <c r="E112" s="11"/>
      <c r="F112" s="11"/>
      <c r="G112" s="11"/>
      <c r="H112" s="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8" t="s">
        <v>20</v>
      </c>
      <c r="B113" s="12"/>
      <c r="C113" s="28" t="s">
        <v>14</v>
      </c>
      <c r="D113" s="11"/>
      <c r="E113" s="12"/>
      <c r="F113" s="16" t="s">
        <v>8</v>
      </c>
      <c r="G113" s="16" t="s">
        <v>9</v>
      </c>
      <c r="H113" s="16" t="s">
        <v>10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75.75" customHeight="1">
      <c r="A114" s="45" t="s">
        <v>47</v>
      </c>
      <c r="B114" s="12"/>
      <c r="C114" s="46" t="s">
        <v>48</v>
      </c>
      <c r="D114" s="11"/>
      <c r="E114" s="12"/>
      <c r="F114" s="19">
        <f>SUM(((F88+F108)*0.0526) *0.8)</f>
        <v>31661.95984</v>
      </c>
      <c r="G114" s="19">
        <f>SUM((H88+H108)*0.1)</f>
        <v>107242.3</v>
      </c>
      <c r="H114" s="22">
        <f t="shared" ref="H114:H115" si="30">+F114+G114</f>
        <v>138904.2598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75.75" customHeight="1">
      <c r="A115" s="17" t="s">
        <v>49</v>
      </c>
      <c r="B115" s="12"/>
      <c r="C115" s="46" t="s">
        <v>50</v>
      </c>
      <c r="D115" s="11"/>
      <c r="E115" s="12"/>
      <c r="F115" s="19">
        <f>SUM(((F88+F108)*0.0526) *0.2)</f>
        <v>7915.48996</v>
      </c>
      <c r="G115" s="19"/>
      <c r="H115" s="22">
        <f t="shared" si="30"/>
        <v>7915.48996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4" t="s">
        <v>11</v>
      </c>
      <c r="B116" s="11"/>
      <c r="C116" s="11"/>
      <c r="D116" s="11"/>
      <c r="E116" s="12"/>
      <c r="F116" s="26">
        <f t="shared" ref="F116:H116" si="31">SUM(F114:F115)</f>
        <v>39577.4498</v>
      </c>
      <c r="G116" s="26">
        <f t="shared" si="31"/>
        <v>107242.3</v>
      </c>
      <c r="H116" s="26">
        <f t="shared" si="31"/>
        <v>146819.7498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47" t="s">
        <v>51</v>
      </c>
      <c r="B117" s="48"/>
      <c r="C117" s="49"/>
      <c r="D117" s="50" t="s">
        <v>27</v>
      </c>
      <c r="E117" s="12"/>
      <c r="F117" s="34">
        <f t="shared" ref="F117:H117" si="32">ROUND(F116,0)</f>
        <v>39577</v>
      </c>
      <c r="G117" s="34">
        <f t="shared" si="32"/>
        <v>107242</v>
      </c>
      <c r="H117" s="34">
        <f t="shared" si="32"/>
        <v>146820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51"/>
      <c r="C118" s="52"/>
      <c r="D118" s="50" t="s">
        <v>28</v>
      </c>
      <c r="E118" s="12"/>
      <c r="F118" s="35">
        <f>SUM(F117/H117)</f>
        <v>0.2695613677</v>
      </c>
      <c r="G118" s="35">
        <f>SUM(G117/H117)</f>
        <v>0.7304318213</v>
      </c>
      <c r="H118" s="35">
        <f>SUM(H117/H117)</f>
        <v>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51"/>
      <c r="C119" s="52"/>
      <c r="D119" s="53" t="s">
        <v>52</v>
      </c>
      <c r="E119" s="12"/>
      <c r="F119" s="54">
        <f t="shared" ref="F119:H119" si="33">SUM(F117,F108,F88)</f>
        <v>792000</v>
      </c>
      <c r="G119" s="54">
        <f t="shared" si="33"/>
        <v>427242</v>
      </c>
      <c r="H119" s="54">
        <f t="shared" si="33"/>
        <v>1219243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51"/>
      <c r="C120" s="52"/>
      <c r="D120" s="53" t="s">
        <v>28</v>
      </c>
      <c r="E120" s="12"/>
      <c r="F120" s="55">
        <f>SUM(F119/H119)</f>
        <v>0.649583389</v>
      </c>
      <c r="G120" s="55">
        <f>SUM(G119/H119)</f>
        <v>0.3504157908</v>
      </c>
      <c r="H120" s="55">
        <f>SUM(H119/H119)</f>
        <v>1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56"/>
      <c r="B121" s="57"/>
      <c r="C121" s="58"/>
      <c r="D121" s="59" t="s">
        <v>53</v>
      </c>
      <c r="E121" s="60"/>
      <c r="F121" s="61">
        <f>ROUND(SUM(((C94+E94)*1)*((C95+E95)*7)+((C96+E96)*0.5)+((C97+E97)*0.3809524)+((C98+E98)*0.26455027)+((C99+E99)*0.21164022)),2)</f>
        <v>0</v>
      </c>
      <c r="G121" s="62" t="s">
        <v>54</v>
      </c>
      <c r="H121" s="61" t="str">
        <f>SUM(F119/F121)</f>
        <v>#DIV/0!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63"/>
      <c r="B122" s="63"/>
      <c r="C122" s="63"/>
      <c r="D122" s="6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30.0" customHeight="1">
      <c r="A123" s="64" t="s">
        <v>55</v>
      </c>
      <c r="B123" s="11"/>
      <c r="C123" s="11"/>
      <c r="D123" s="11"/>
      <c r="E123" s="11"/>
      <c r="F123" s="11"/>
      <c r="G123" s="11"/>
      <c r="H123" s="1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65" t="s">
        <v>56</v>
      </c>
      <c r="B124" s="65" t="s">
        <v>57</v>
      </c>
      <c r="C124" s="65" t="s">
        <v>14</v>
      </c>
      <c r="D124" s="65" t="s">
        <v>58</v>
      </c>
      <c r="E124" s="65" t="s">
        <v>59</v>
      </c>
      <c r="F124" s="16" t="s">
        <v>8</v>
      </c>
      <c r="G124" s="16" t="s">
        <v>9</v>
      </c>
      <c r="H124" s="16" t="s">
        <v>10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66" t="s">
        <v>60</v>
      </c>
      <c r="B125" s="66" t="s">
        <v>61</v>
      </c>
      <c r="C125" s="67" t="s">
        <v>62</v>
      </c>
      <c r="D125" s="68"/>
      <c r="E125" s="68"/>
      <c r="F125" s="19">
        <f>SUM((F88+F108)*0.0526)</f>
        <v>39577.4498</v>
      </c>
      <c r="G125" s="19">
        <f>SUM(H125-F125)</f>
        <v>-39577.4498</v>
      </c>
      <c r="H125" s="22">
        <f>SUM(E125*(H108+H88))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4" t="s">
        <v>11</v>
      </c>
      <c r="B126" s="11"/>
      <c r="C126" s="11"/>
      <c r="D126" s="11"/>
      <c r="E126" s="12"/>
      <c r="F126" s="26">
        <f t="shared" ref="F126:H126" si="34">F125</f>
        <v>39577.4498</v>
      </c>
      <c r="G126" s="26">
        <f t="shared" si="34"/>
        <v>-39577.4498</v>
      </c>
      <c r="H126" s="26">
        <f t="shared" si="34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47" t="s">
        <v>63</v>
      </c>
      <c r="B127" s="48"/>
      <c r="C127" s="49"/>
      <c r="D127" s="50" t="s">
        <v>27</v>
      </c>
      <c r="E127" s="12"/>
      <c r="F127" s="34">
        <f t="shared" ref="F127:H127" si="35">F126</f>
        <v>39577.4498</v>
      </c>
      <c r="G127" s="34">
        <f t="shared" si="35"/>
        <v>-39577.4498</v>
      </c>
      <c r="H127" s="34">
        <f t="shared" si="35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51"/>
      <c r="C128" s="52"/>
      <c r="D128" s="50" t="s">
        <v>28</v>
      </c>
      <c r="E128" s="12"/>
      <c r="F128" s="35" t="str">
        <f>SUM(F127/H127)</f>
        <v>#DIV/0!</v>
      </c>
      <c r="G128" s="35" t="str">
        <f>SUM(G127/H127)</f>
        <v>#DIV/0!</v>
      </c>
      <c r="H128" s="35" t="str">
        <f>SUM(H127/H127)</f>
        <v>#DIV/0!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51"/>
      <c r="C129" s="52"/>
      <c r="D129" s="53" t="s">
        <v>52</v>
      </c>
      <c r="E129" s="12"/>
      <c r="F129" s="54">
        <f>SUM(F127,F108,F88)</f>
        <v>792000.4498</v>
      </c>
      <c r="G129" s="69"/>
      <c r="H129" s="54">
        <f>SUM(H127,H108,H88)</f>
        <v>1072423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51"/>
      <c r="C130" s="52"/>
      <c r="D130" s="53" t="s">
        <v>28</v>
      </c>
      <c r="E130" s="12"/>
      <c r="F130" s="55">
        <f>SUM(F129/H129)</f>
        <v>0.7385149794</v>
      </c>
      <c r="G130" s="55">
        <f>SUM(G129/H129)</f>
        <v>0</v>
      </c>
      <c r="H130" s="55">
        <f>SUM(H129/H129)</f>
        <v>1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56"/>
      <c r="B131" s="57"/>
      <c r="C131" s="58"/>
      <c r="D131" s="59" t="s">
        <v>53</v>
      </c>
      <c r="E131" s="60"/>
      <c r="F131" s="61">
        <f>ROUND(SUM(((C94+E94)*1)+((C96+E96)*0.5)+((C97+E97)*0.3809524)+((C98+E98)*0.26455027)+((C99+E99)*0.21164022)),2)</f>
        <v>0</v>
      </c>
      <c r="G131" s="62" t="s">
        <v>54</v>
      </c>
      <c r="H131" s="61" t="str">
        <f>SUM(F129/F131)</f>
        <v>#DIV/0!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75" customHeight="1">
      <c r="A132" s="70" t="s">
        <v>64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0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0" t="s">
        <v>65</v>
      </c>
      <c r="B135" s="11"/>
      <c r="C135" s="11"/>
      <c r="D135" s="11"/>
      <c r="E135" s="11"/>
      <c r="F135" s="11"/>
      <c r="G135" s="11"/>
      <c r="H135" s="1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5" t="s">
        <v>66</v>
      </c>
      <c r="B136" s="11"/>
      <c r="C136" s="11"/>
      <c r="D136" s="11"/>
      <c r="E136" s="12"/>
      <c r="F136" s="65" t="s">
        <v>67</v>
      </c>
      <c r="G136" s="16" t="s">
        <v>68</v>
      </c>
      <c r="H136" s="16" t="s">
        <v>69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30.0" customHeight="1">
      <c r="A137" s="71"/>
      <c r="B137" s="11"/>
      <c r="C137" s="11"/>
      <c r="D137" s="11"/>
      <c r="E137" s="12"/>
      <c r="F137" s="19"/>
      <c r="G137" s="41"/>
      <c r="H137" s="4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30.0" customHeight="1">
      <c r="A138" s="71"/>
      <c r="B138" s="11"/>
      <c r="C138" s="11"/>
      <c r="D138" s="11"/>
      <c r="E138" s="12"/>
      <c r="F138" s="19"/>
      <c r="G138" s="41"/>
      <c r="H138" s="4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30.0" customHeight="1">
      <c r="A139" s="71"/>
      <c r="B139" s="11"/>
      <c r="C139" s="11"/>
      <c r="D139" s="11"/>
      <c r="E139" s="12"/>
      <c r="F139" s="19"/>
      <c r="G139" s="41"/>
      <c r="H139" s="4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30.0" customHeight="1">
      <c r="A140" s="71"/>
      <c r="B140" s="11"/>
      <c r="C140" s="11"/>
      <c r="D140" s="11"/>
      <c r="E140" s="12"/>
      <c r="F140" s="19"/>
      <c r="G140" s="41"/>
      <c r="H140" s="4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30.0" customHeight="1">
      <c r="A141" s="71"/>
      <c r="B141" s="11"/>
      <c r="C141" s="11"/>
      <c r="D141" s="11"/>
      <c r="E141" s="12"/>
      <c r="F141" s="19"/>
      <c r="G141" s="41"/>
      <c r="H141" s="4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30.0" customHeight="1">
      <c r="A142" s="71"/>
      <c r="B142" s="11"/>
      <c r="C142" s="11"/>
      <c r="D142" s="11"/>
      <c r="E142" s="12"/>
      <c r="F142" s="19"/>
      <c r="G142" s="41"/>
      <c r="H142" s="4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30.0" customHeight="1">
      <c r="A143" s="71"/>
      <c r="B143" s="11"/>
      <c r="C143" s="11"/>
      <c r="D143" s="11"/>
      <c r="E143" s="12"/>
      <c r="F143" s="19"/>
      <c r="G143" s="41"/>
      <c r="H143" s="4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30.0" customHeight="1">
      <c r="A144" s="71"/>
      <c r="B144" s="11"/>
      <c r="C144" s="11"/>
      <c r="D144" s="11"/>
      <c r="E144" s="12"/>
      <c r="F144" s="19"/>
      <c r="G144" s="41"/>
      <c r="H144" s="4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30.0" customHeight="1">
      <c r="A145" s="71"/>
      <c r="B145" s="11"/>
      <c r="C145" s="11"/>
      <c r="D145" s="11"/>
      <c r="E145" s="12"/>
      <c r="F145" s="19"/>
      <c r="G145" s="41"/>
      <c r="H145" s="4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30.0" customHeight="1">
      <c r="A146" s="71"/>
      <c r="B146" s="11"/>
      <c r="C146" s="11"/>
      <c r="D146" s="11"/>
      <c r="E146" s="12"/>
      <c r="F146" s="19"/>
      <c r="G146" s="41"/>
      <c r="H146" s="4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4" t="s">
        <v>70</v>
      </c>
      <c r="B147" s="11"/>
      <c r="C147" s="11"/>
      <c r="D147" s="11"/>
      <c r="E147" s="12"/>
      <c r="F147" s="26">
        <f>SUM(F137:F146)</f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00">
    <mergeCell ref="A1:H1"/>
    <mergeCell ref="A2:B2"/>
    <mergeCell ref="C2:H2"/>
    <mergeCell ref="A3:B3"/>
    <mergeCell ref="E3:F3"/>
    <mergeCell ref="A4:H4"/>
    <mergeCell ref="A5:H5"/>
    <mergeCell ref="A6:H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H18"/>
    <mergeCell ref="C19:E19"/>
    <mergeCell ref="A19:B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E25"/>
    <mergeCell ref="A26:H26"/>
    <mergeCell ref="C27:E27"/>
    <mergeCell ref="A27:B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E33"/>
    <mergeCell ref="A34:H34"/>
    <mergeCell ref="C35:E35"/>
    <mergeCell ref="A55:B55"/>
    <mergeCell ref="A58:B58"/>
    <mergeCell ref="A59:B59"/>
    <mergeCell ref="A60:B60"/>
    <mergeCell ref="A63:B63"/>
    <mergeCell ref="A64:B64"/>
    <mergeCell ref="A65:B65"/>
    <mergeCell ref="A79:B79"/>
    <mergeCell ref="A80:B80"/>
    <mergeCell ref="A81:B81"/>
    <mergeCell ref="A82:B82"/>
    <mergeCell ref="A83:B83"/>
    <mergeCell ref="A84:B84"/>
    <mergeCell ref="A85:B85"/>
    <mergeCell ref="A86:B86"/>
    <mergeCell ref="A68:B68"/>
    <mergeCell ref="A69:B69"/>
    <mergeCell ref="A70:B70"/>
    <mergeCell ref="A73:B73"/>
    <mergeCell ref="A74:B74"/>
    <mergeCell ref="A75:B75"/>
    <mergeCell ref="A78:B78"/>
    <mergeCell ref="C65:D65"/>
    <mergeCell ref="A66:E66"/>
    <mergeCell ref="A67:H67"/>
    <mergeCell ref="C68:D68"/>
    <mergeCell ref="C69:D69"/>
    <mergeCell ref="A71:E71"/>
    <mergeCell ref="A72:H72"/>
    <mergeCell ref="C70:D70"/>
    <mergeCell ref="C73:D73"/>
    <mergeCell ref="C74:D74"/>
    <mergeCell ref="C75:D75"/>
    <mergeCell ref="A76:E76"/>
    <mergeCell ref="A77:H77"/>
    <mergeCell ref="C78:E78"/>
    <mergeCell ref="A35:B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E41"/>
    <mergeCell ref="A42:H42"/>
    <mergeCell ref="A43:C43"/>
    <mergeCell ref="A44:C44"/>
    <mergeCell ref="A45:C45"/>
    <mergeCell ref="A46:E46"/>
    <mergeCell ref="A47:H47"/>
    <mergeCell ref="A48:B48"/>
    <mergeCell ref="C48:E48"/>
    <mergeCell ref="C49:E49"/>
    <mergeCell ref="A49:B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C55:E55"/>
    <mergeCell ref="A56:E56"/>
    <mergeCell ref="A57:H57"/>
    <mergeCell ref="C58:D58"/>
    <mergeCell ref="C59:D59"/>
    <mergeCell ref="C60:D60"/>
    <mergeCell ref="A61:E61"/>
    <mergeCell ref="A62:H62"/>
    <mergeCell ref="C63:D63"/>
    <mergeCell ref="C64:D64"/>
    <mergeCell ref="C79:E79"/>
    <mergeCell ref="C80:E80"/>
    <mergeCell ref="C81:E81"/>
    <mergeCell ref="C82:E82"/>
    <mergeCell ref="C83:E83"/>
    <mergeCell ref="C84:E84"/>
    <mergeCell ref="C85:E85"/>
    <mergeCell ref="D119:E119"/>
    <mergeCell ref="D120:E120"/>
    <mergeCell ref="A123:H123"/>
    <mergeCell ref="A126:E126"/>
    <mergeCell ref="A127:C131"/>
    <mergeCell ref="D127:E127"/>
    <mergeCell ref="D128:E128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D131:E131"/>
    <mergeCell ref="A132:H134"/>
    <mergeCell ref="A135:H135"/>
    <mergeCell ref="A136:E136"/>
    <mergeCell ref="A137:E137"/>
    <mergeCell ref="A138:E138"/>
    <mergeCell ref="A139:E139"/>
    <mergeCell ref="C86:E86"/>
    <mergeCell ref="A87:E87"/>
    <mergeCell ref="A88:E88"/>
    <mergeCell ref="A89:E89"/>
    <mergeCell ref="A90:H90"/>
    <mergeCell ref="A91:H91"/>
    <mergeCell ref="A92:H92"/>
    <mergeCell ref="A100:B100"/>
    <mergeCell ref="A102:B102"/>
    <mergeCell ref="A103:B103"/>
    <mergeCell ref="A104:B104"/>
    <mergeCell ref="A105:B105"/>
    <mergeCell ref="A106:B106"/>
    <mergeCell ref="A93:B93"/>
    <mergeCell ref="A94:B94"/>
    <mergeCell ref="A96:B96"/>
    <mergeCell ref="A97:B97"/>
    <mergeCell ref="A98:B98"/>
    <mergeCell ref="A99:B99"/>
    <mergeCell ref="A101:H101"/>
    <mergeCell ref="C102:E102"/>
    <mergeCell ref="C103:E103"/>
    <mergeCell ref="C104:E104"/>
    <mergeCell ref="C105:E105"/>
    <mergeCell ref="C106:E106"/>
    <mergeCell ref="A107:E107"/>
    <mergeCell ref="A108:E108"/>
    <mergeCell ref="A109:E109"/>
    <mergeCell ref="A110:H110"/>
    <mergeCell ref="A111:H111"/>
    <mergeCell ref="A112:H112"/>
    <mergeCell ref="A113:B113"/>
    <mergeCell ref="C113:E113"/>
    <mergeCell ref="C114:E114"/>
    <mergeCell ref="A114:B114"/>
    <mergeCell ref="A115:B115"/>
    <mergeCell ref="C115:E115"/>
    <mergeCell ref="A116:E116"/>
    <mergeCell ref="A117:C121"/>
    <mergeCell ref="D117:E117"/>
    <mergeCell ref="D118:E118"/>
    <mergeCell ref="D121:E121"/>
    <mergeCell ref="D129:E129"/>
    <mergeCell ref="D130:E130"/>
  </mergeCells>
  <dataValidations>
    <dataValidation type="list" allowBlank="1" showErrorMessage="1" sqref="H137:H146">
      <formula1>"State/Local,Federal,Private,Other,Not Avail."</formula1>
    </dataValidation>
    <dataValidation type="list" allowBlank="1" showErrorMessage="1" sqref="G137:G146">
      <formula1>"Cash,In-Kind,Not Avail."</formula1>
    </dataValidation>
  </dataValidations>
  <printOptions/>
  <pageMargins bottom="0.75" footer="0.0" header="0.0" left="0.7" right="0.7" top="0.75"/>
  <pageSetup fitToHeight="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B82B24C37B447ACAF574C4A0D3173" ma:contentTypeVersion="5" ma:contentTypeDescription="Create a new document." ma:contentTypeScope="" ma:versionID="45f9d7eeac311eb7520ae741b9bfb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CE465-0A19-4E7F-9BFF-86835AE811B0}"/>
</file>

<file path=customXml/itemProps2.xml><?xml version="1.0" encoding="utf-8"?>
<ds:datastoreItem xmlns:ds="http://schemas.openxmlformats.org/officeDocument/2006/customXml" ds:itemID="{F756E1D1-7DF1-4237-A3A8-1A10DB7A9304}"/>
</file>

<file path=customXml/itemProps3.xml><?xml version="1.0" encoding="utf-8"?>
<ds:datastoreItem xmlns:ds="http://schemas.openxmlformats.org/officeDocument/2006/customXml" ds:itemID="{FFBB2893-2550-4EA5-BDE8-07CE93B669A2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A Rush</dc:creator>
  <dcterms:created xsi:type="dcterms:W3CDTF">2013-02-28T19:08:57Z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0x0101003E8B82B24C37B447ACAF574C4A0D3173</vt:lpwstr>
  </property>
</Properties>
</file>